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rvargas\1-ÁREA SEGURIDAD CIUDADANA\BOLETINES\2026\7 Julio\"/>
    </mc:Choice>
  </mc:AlternateContent>
  <xr:revisionPtr revIDLastSave="0" documentId="13_ncr:1_{FB2FBEA9-FB38-4A20-9619-E2021D141DFD}" xr6:coauthVersionLast="47" xr6:coauthVersionMax="47" xr10:uidLastSave="{00000000-0000-0000-0000-000000000000}"/>
  <bookViews>
    <workbookView xWindow="-120" yWindow="-120" windowWidth="29040" windowHeight="15840" xr2:uid="{0888CD2B-6C45-47AC-B886-68DAE42830B4}"/>
  </bookViews>
  <sheets>
    <sheet name="BOLETIN_ACS_JUL_2026" sheetId="1" r:id="rId1"/>
  </sheets>
  <definedNames>
    <definedName name="_xlnm.Print_Area" localSheetId="0">BOLETIN_ACS_JUL_2026!$A$1:$P$70</definedName>
    <definedName name="_xlnm.Print_Titles" localSheetId="0">BOLETIN_ACS_JUL_2026!$1:$1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E7" i="1"/>
  <c r="E14" i="1"/>
  <c r="F14" i="1"/>
  <c r="G14" i="1"/>
  <c r="F57" i="1"/>
  <c r="F56" i="1"/>
  <c r="F55" i="1"/>
  <c r="F54" i="1"/>
  <c r="F53" i="1"/>
  <c r="F52" i="1"/>
  <c r="F51" i="1"/>
  <c r="F50" i="1"/>
  <c r="F49" i="1"/>
  <c r="G13" i="1"/>
  <c r="F13" i="1"/>
  <c r="E13" i="1"/>
  <c r="G12" i="1"/>
  <c r="F12" i="1"/>
  <c r="E12" i="1"/>
  <c r="G11" i="1"/>
  <c r="F11" i="1"/>
  <c r="E11" i="1"/>
  <c r="E8" i="1"/>
  <c r="E9" i="1"/>
  <c r="E10" i="1"/>
  <c r="G10" i="1"/>
  <c r="F10" i="1"/>
  <c r="E68" i="1"/>
  <c r="D66" i="1"/>
  <c r="F69" i="1" s="1"/>
  <c r="C66" i="1"/>
  <c r="E69" i="1"/>
  <c r="E67" i="1"/>
  <c r="E57" i="1"/>
  <c r="E56" i="1"/>
  <c r="E55" i="1"/>
  <c r="E54" i="1"/>
  <c r="E53" i="1"/>
  <c r="E52" i="1"/>
  <c r="E51" i="1"/>
  <c r="E50" i="1"/>
  <c r="E49" i="1"/>
  <c r="D48" i="1"/>
  <c r="C48" i="1"/>
  <c r="F67" i="1" l="1"/>
  <c r="F68" i="1"/>
  <c r="E48" i="1"/>
  <c r="E66" i="1"/>
  <c r="D30" i="1"/>
  <c r="C30" i="1"/>
  <c r="E31" i="1"/>
  <c r="E32" i="1"/>
  <c r="E33" i="1"/>
  <c r="E34" i="1"/>
  <c r="E35" i="1"/>
  <c r="E36" i="1"/>
  <c r="E37" i="1"/>
  <c r="E38" i="1"/>
  <c r="E39" i="1"/>
  <c r="P11" i="1"/>
  <c r="O10" i="1"/>
  <c r="N10" i="1"/>
  <c r="M10" i="1"/>
  <c r="L10" i="1"/>
  <c r="K10" i="1"/>
  <c r="G8" i="1"/>
  <c r="F8" i="1"/>
  <c r="G9" i="1"/>
  <c r="F9" i="1"/>
  <c r="D7" i="1"/>
  <c r="C7" i="1"/>
  <c r="F66" i="1" l="1"/>
  <c r="F39" i="1"/>
  <c r="F38" i="1"/>
  <c r="F31" i="1"/>
  <c r="F37" i="1"/>
  <c r="F36" i="1"/>
  <c r="F35" i="1"/>
  <c r="F34" i="1"/>
  <c r="E30" i="1"/>
  <c r="F33" i="1"/>
  <c r="F32" i="1"/>
  <c r="F48" i="1" l="1"/>
  <c r="F30" i="1"/>
</calcChain>
</file>

<file path=xl/sharedStrings.xml><?xml version="1.0" encoding="utf-8"?>
<sst xmlns="http://schemas.openxmlformats.org/spreadsheetml/2006/main" count="102" uniqueCount="63">
  <si>
    <t>(En número)</t>
  </si>
  <si>
    <t>MES</t>
  </si>
  <si>
    <t>TOTAL</t>
  </si>
  <si>
    <t>Enero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</si>
  <si>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</si>
  <si>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</si>
  <si>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</si>
  <si>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</si>
  <si>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</si>
  <si>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</si>
  <si>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</si>
  <si>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</si>
  <si>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</si>
  <si>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</si>
  <si>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</si>
  <si>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Santa Cruz</t>
  </si>
  <si>
    <t>La Paz</t>
  </si>
  <si>
    <t>Cochabamba</t>
  </si>
  <si>
    <t>Tarija</t>
  </si>
  <si>
    <t>Chuquisaca</t>
  </si>
  <si>
    <t>Potosí</t>
  </si>
  <si>
    <t>Beni</t>
  </si>
  <si>
    <t>Oruro</t>
  </si>
  <si>
    <t>Pando</t>
  </si>
  <si>
    <t>VARIACIÓN PORCENTUAL</t>
  </si>
  <si>
    <t>PERIODO ANTERIOR</t>
  </si>
  <si>
    <t>PERIODO SIMILAR</t>
  </si>
  <si>
    <t xml:space="preserve"> ACUMULADA</t>
  </si>
  <si>
    <t>DEPARTAMENTO</t>
  </si>
  <si>
    <t>Elaboración: Observatorio Boliviano de Seguridad Ciudadana y Lucha Contra las Drogas</t>
  </si>
  <si>
    <t>2026(p)</t>
  </si>
  <si>
    <r>
      <t>2026</t>
    </r>
    <r>
      <rPr>
        <b/>
        <vertAlign val="superscript"/>
        <sz val="11"/>
        <color theme="0"/>
        <rFont val="Arial"/>
        <family val="2"/>
      </rPr>
      <t>(p)</t>
    </r>
  </si>
  <si>
    <r>
      <t>PARTICIPACIÓN PORCENTUAL 2026</t>
    </r>
    <r>
      <rPr>
        <b/>
        <vertAlign val="superscript"/>
        <sz val="10"/>
        <color theme="0"/>
        <rFont val="Arial"/>
        <family val="2"/>
      </rPr>
      <t>(p)</t>
    </r>
  </si>
  <si>
    <r>
      <t>BOLIVIA: DENUNCIAS DE DELITOS DE ALTA CONNOTACIÓN SOCIAL, POR AÑO, SEGÚN MES, 2025 - 2026</t>
    </r>
    <r>
      <rPr>
        <b/>
        <vertAlign val="superscript"/>
        <sz val="11"/>
        <color theme="1"/>
        <rFont val="Arial"/>
        <family val="2"/>
      </rPr>
      <t>(p)</t>
    </r>
  </si>
  <si>
    <r>
      <t>BOLIVIA: DENUNCIAS DE DELITOS DE ALTA CONNOTACIÓN SOCIAL, POR AÑO, 2021 - 2026</t>
    </r>
    <r>
      <rPr>
        <b/>
        <vertAlign val="superscript"/>
        <sz val="11"/>
        <color theme="1"/>
        <rFont val="Arial"/>
        <family val="2"/>
      </rPr>
      <t>(p)</t>
    </r>
  </si>
  <si>
    <t>Dif. ene-febero</t>
  </si>
  <si>
    <t>GRUPO DE DELITO</t>
  </si>
  <si>
    <t>Violencia Familiar</t>
  </si>
  <si>
    <t>Delitos contra la propiedad</t>
  </si>
  <si>
    <t>Delitos contra las personas</t>
  </si>
  <si>
    <t>Delitos contra la libertad sexual</t>
  </si>
  <si>
    <t>Delitos contra la vida</t>
  </si>
  <si>
    <t>Trata de personas, delitos conexos y tráfico de personas</t>
  </si>
  <si>
    <t>Delitos contra la libertad</t>
  </si>
  <si>
    <t>Delitos de armas de fuego</t>
  </si>
  <si>
    <t>Delito de avasallamiento</t>
  </si>
  <si>
    <t>Hombres</t>
  </si>
  <si>
    <t>Mujeres</t>
  </si>
  <si>
    <t>SEXO</t>
  </si>
  <si>
    <t>Indeterminado</t>
  </si>
  <si>
    <t>(En porcentaje)</t>
  </si>
  <si>
    <t>Fuente: Policía Boliviana</t>
  </si>
  <si>
    <t>Nota: Los delitos de alta connotación social comprenden las denuncias de: delitos de violencia familiar; delitos contra la vida; delitos contra la libertad sexual; trata de personas, delitos conexos y tráfico de personas; delitos contra la libertad; delitos contra las personas; delitos contra la propiedad (que incluye robo de vehículos y motocicletas, y robo agravado de vehículos y motocicletas); delitos de armas de fuego; y avasallamiento.</t>
  </si>
  <si>
    <t>marzo</t>
  </si>
  <si>
    <t>BOLETÍN ESTADÍSTICO DE DENUNCIA DE DELITOS DE ALTA CONNOTACIÓN SOCIAL
A JULIO DE 2026</t>
  </si>
  <si>
    <t>(p): Información preliminar actualizada a julio del 2026</t>
  </si>
  <si>
    <t>BOLIVIA: DENUNCIAS DE DELITOS DE ALTA CONNOTACIÓN SOCIAL, POR AÑO, SEGÚN DEPARTAMENTO,  ENERO A JULIO 2025 - 2026(p)</t>
  </si>
  <si>
    <t>VARIACIÓN PORCENTUAL ACUMULADA DE ENERO A JULIO</t>
  </si>
  <si>
    <t>BOLIVIA: DENUNCIAS DE DELITOS DE ALTA CONNOTACIÓN SOCIAL, POR AÑO, SEGÚN GRUPO DE DELITO,  ENERO A JULIO 2025 - 2026(p)</t>
  </si>
  <si>
    <t>BOLIVIA: DENUNCIAS DE DELITOS DE ALTA CONNOTACIÓN SOCIAL, POR AÑO, SEGÚN SEXO DE LA VÍCTIMA,  ENERO A JULIO 2025 - 2026(p)</t>
  </si>
  <si>
    <t>BOLIVIA: DENUNCIAS DE DELITOS DE ALTA CONNOTACIÓN SOCIAL, SEGÚN SEXO DE LA VÍCTIMA,  ENERO A JULIO 2026(p)</t>
  </si>
  <si>
    <t>Enero - Julio</t>
  </si>
  <si>
    <t>Agosto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</si>
</sst>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theme="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3" fontId="4" fillId="3" borderId="3" xfId="0" applyNumberFormat="1" applyFont="1" applyFill="1" applyBorder="1" applyAlignment="1">
      <alignment horizontal="right" vertical="center"/>
    </xf>
    <xf numFmtId="10" fontId="4" fillId="3" borderId="1" xfId="1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vertical="center"/>
    </xf>
    <xf numFmtId="10" fontId="2" fillId="2" borderId="1" xfId="1" applyNumberFormat="1" applyFont="1" applyFill="1" applyBorder="1" applyAlignment="1">
      <alignment vertical="center"/>
    </xf>
    <xf numFmtId="3" fontId="2" fillId="0" borderId="0" xfId="0" applyNumberFormat="1" applyFont="1" applyAlignment="1">
      <alignment vertical="center"/>
    </xf>
    <xf numFmtId="39" fontId="2" fillId="2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10" fontId="4" fillId="3" borderId="3" xfId="1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/>
    </xf>
    <xf numFmtId="10" fontId="2" fillId="2" borderId="1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3" fontId="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10" fontId="13" fillId="0" borderId="0" xfId="1" applyNumberFormat="1" applyFont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vertical="center"/>
    </xf>
    <xf numFmtId="3" fontId="16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justify" vertical="center" wrapText="1"/>
    </xf>
    <xf numFmtId="0" fontId="4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BOLETIN_ACS_JUL_2026!$J$8</c:f>
              <c:strCache>
                <c:ptCount val="1"/>
                <c:pt idx="0">
                  <c:v>Enero - Julio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B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BOLETIN_ACS_JUL_2026!$K$7:$P$7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BOLETIN_ACS_JUL_2026!$K$8:$P$8</c:f>
              <c:numCache>
                <c:formatCode>#,##0</c:formatCode>
                <c:ptCount val="6"/>
                <c:pt idx="0">
                  <c:v>38752</c:v>
                </c:pt>
                <c:pt idx="1">
                  <c:v>44800</c:v>
                </c:pt>
                <c:pt idx="2">
                  <c:v>44865</c:v>
                </c:pt>
                <c:pt idx="3">
                  <c:v>45755</c:v>
                </c:pt>
                <c:pt idx="4">
                  <c:v>44974</c:v>
                </c:pt>
                <c:pt idx="5">
                  <c:v>42344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F6-4FA8-9165-2C6F4C8EB59C}"/>
            </c:ext>
          </c:extLst>
        </c:ser>
        <c:ser>
          <c:idx val="1"/>
          <c:order val="1"/>
          <c:tx>
            <c:strRef>
              <c:f>BOLETIN_ACS_JUL_2026!$J$10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B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BOLETIN_ACS_JUL_2026!$K$7:$P$7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BOLETIN_ACS_JUL_2026!$K$10:$P$10</c:f>
              <c:numCache>
                <c:formatCode>#,##0</c:formatCode>
                <c:ptCount val="6"/>
                <c:pt idx="0">
                  <c:v>68557</c:v>
                </c:pt>
                <c:pt idx="1">
                  <c:v>77894</c:v>
                </c:pt>
                <c:pt idx="2">
                  <c:v>80512</c:v>
                </c:pt>
                <c:pt idx="3">
                  <c:v>79380</c:v>
                </c:pt>
                <c:pt idx="4">
                  <c:v>77063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F6-4FA8-9165-2C6F4C8EB59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20"/>
        <c:overlap val="100"/>
        <c:axId val="236742335"/>
        <c:axId val="236744255"/>
      </c:barChart>
      <c:catAx>
        <c:axId val="236742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BO"/>
          </a:p>
        </c:txPr>
        <c:crossAx val="236744255"/>
        <c:crosses val="autoZero"/>
        <c:auto val="1"/>
        <c:lblAlgn val="ctr"/>
        <c:lblOffset val="100"/>
        <c:noMultiLvlLbl val="0"/>
      </c:catAx>
      <c:valAx>
        <c:axId val="23674425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36742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B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B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BOLETIN_ACS_JUL_2026!$C$29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966066531027195E-3"/>
                  <c:y val="-2.586463977888496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A03-43FE-B21E-AFFECE3114E6}"/>
                </c:ext>
              </c:extLst>
            </c:dLbl>
            <c:dLbl>
              <c:idx val="1"/>
              <c:layout>
                <c:manualLayout>
                  <c:x val="-5.0898199593081587E-3"/>
                  <c:y val="-1.10848456195221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03-43FE-B21E-AFFECE3114E6}"/>
                </c:ext>
              </c:extLst>
            </c:dLbl>
            <c:dLbl>
              <c:idx val="2"/>
              <c:layout>
                <c:manualLayout>
                  <c:x val="-5.0898199593081275E-3"/>
                  <c:y val="-7.389897079681419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03-43FE-B21E-AFFECE3114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BOLETIN_ACS_JUL_2026!$B$31:$B$39</c:f>
              <c:strCache>
                <c:ptCount val="9"/>
                <c:pt idx="0">
                  <c:v>Santa Cruz</c:v>
                </c:pt>
                <c:pt idx="1">
                  <c:v>La Paz</c:v>
                </c:pt>
                <c:pt idx="2">
                  <c:v>Cochabamba</c:v>
                </c:pt>
                <c:pt idx="3">
                  <c:v>Tarija</c:v>
                </c:pt>
                <c:pt idx="4">
                  <c:v>Chuquisaca</c:v>
                </c:pt>
                <c:pt idx="5">
                  <c:v>Potosí</c:v>
                </c:pt>
                <c:pt idx="6">
                  <c:v>Beni</c:v>
                </c:pt>
                <c:pt idx="7">
                  <c:v>Oruro</c:v>
                </c:pt>
                <c:pt idx="8">
                  <c:v>Pando</c:v>
                </c:pt>
              </c:strCache>
            </c:strRef>
          </c:cat>
          <c:val>
            <c:numRef>
              <c:f>BOLETIN_ACS_JUL_2026!$C$31:$C$39</c:f>
              <c:numCache>
                <c:formatCode>#,##0</c:formatCode>
                <c:ptCount val="9"/>
                <c:pt idx="0">
                  <c:v>16554</c:v>
                </c:pt>
                <c:pt idx="1">
                  <c:v>10043</c:v>
                </c:pt>
                <c:pt idx="2">
                  <c:v>7177</c:v>
                </c:pt>
                <c:pt idx="3">
                  <c:v>3050</c:v>
                </c:pt>
                <c:pt idx="4">
                  <c:v>2564</c:v>
                </c:pt>
                <c:pt idx="5">
                  <c:v>2119</c:v>
                </c:pt>
                <c:pt idx="6">
                  <c:v>1791</c:v>
                </c:pt>
                <c:pt idx="7">
                  <c:v>910</c:v>
                </c:pt>
                <c:pt idx="8">
                  <c:v>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8A-4955-84C5-5A67810280D9}"/>
            </c:ext>
          </c:extLst>
        </c:ser>
        <c:ser>
          <c:idx val="1"/>
          <c:order val="1"/>
          <c:tx>
            <c:strRef>
              <c:f>BOLETIN_ACS_JUL_2026!$D$29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187624657171903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3A8-4777-904C-27157725CD5C}"/>
                </c:ext>
              </c:extLst>
            </c:dLbl>
            <c:dLbl>
              <c:idx val="1"/>
              <c:layout>
                <c:manualLayout>
                  <c:x val="1.187624657171903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A8-4777-904C-27157725CD5C}"/>
                </c:ext>
              </c:extLst>
            </c:dLbl>
            <c:dLbl>
              <c:idx val="2"/>
              <c:layout>
                <c:manualLayout>
                  <c:x val="1.017963991861631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A03-43FE-B21E-AFFECE3114E6}"/>
                </c:ext>
              </c:extLst>
            </c:dLbl>
            <c:dLbl>
              <c:idx val="3"/>
              <c:layout>
                <c:manualLayout>
                  <c:x val="3.393213306205439E-3"/>
                  <c:y val="-3.32545368585663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A8-4777-904C-27157725CD5C}"/>
                </c:ext>
              </c:extLst>
            </c:dLbl>
            <c:dLbl>
              <c:idx val="4"/>
              <c:layout>
                <c:manualLayout>
                  <c:x val="3.3932133062055015E-3"/>
                  <c:y val="-3.69494853984071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A8-4777-904C-27157725CD5C}"/>
                </c:ext>
              </c:extLst>
            </c:dLbl>
            <c:dLbl>
              <c:idx val="5"/>
              <c:layout>
                <c:manualLayout>
                  <c:x val="8.4830332655134733E-3"/>
                  <c:y val="-3.694948539840709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A8-4777-904C-27157725CD5C}"/>
                </c:ext>
              </c:extLst>
            </c:dLbl>
            <c:dLbl>
              <c:idx val="6"/>
              <c:layout>
                <c:manualLayout>
                  <c:x val="0"/>
                  <c:y val="-2.21696912390442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3A8-4777-904C-27157725CD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BOLETIN_ACS_JUL_2026!$B$31:$B$39</c:f>
              <c:strCache>
                <c:ptCount val="9"/>
                <c:pt idx="0">
                  <c:v>Santa Cruz</c:v>
                </c:pt>
                <c:pt idx="1">
                  <c:v>La Paz</c:v>
                </c:pt>
                <c:pt idx="2">
                  <c:v>Cochabamba</c:v>
                </c:pt>
                <c:pt idx="3">
                  <c:v>Tarija</c:v>
                </c:pt>
                <c:pt idx="4">
                  <c:v>Chuquisaca</c:v>
                </c:pt>
                <c:pt idx="5">
                  <c:v>Potosí</c:v>
                </c:pt>
                <c:pt idx="6">
                  <c:v>Beni</c:v>
                </c:pt>
                <c:pt idx="7">
                  <c:v>Oruro</c:v>
                </c:pt>
                <c:pt idx="8">
                  <c:v>Pando</c:v>
                </c:pt>
              </c:strCache>
            </c:strRef>
          </c:cat>
          <c:val>
            <c:numRef>
              <c:f>BOLETIN_ACS_JUL_2026!$D$31:$D$39</c:f>
              <c:numCache>
                <c:formatCode>#,##0</c:formatCode>
                <c:ptCount val="9"/>
                <c:pt idx="0">
                  <c:v>15227</c:v>
                </c:pt>
                <c:pt idx="1">
                  <c:v>8709</c:v>
                </c:pt>
                <c:pt idx="2">
                  <c:v>7322</c:v>
                </c:pt>
                <c:pt idx="3">
                  <c:v>3108</c:v>
                </c:pt>
                <c:pt idx="4">
                  <c:v>2406</c:v>
                </c:pt>
                <c:pt idx="5">
                  <c:v>2322</c:v>
                </c:pt>
                <c:pt idx="6">
                  <c:v>1658</c:v>
                </c:pt>
                <c:pt idx="7">
                  <c:v>875</c:v>
                </c:pt>
                <c:pt idx="8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8A-4955-84C5-5A67810280D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773248240"/>
        <c:axId val="773240080"/>
      </c:barChart>
      <c:catAx>
        <c:axId val="77324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BOLETIN_ACS_JUL_2026!$C$47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BOLETIN_ACS_JUL_2026!$B$49:$B$57</c:f>
              <c:strCache>
                <c:ptCount val="9"/>
                <c:pt idx="0">
                  <c:v>Violencia Familiar</c:v>
                </c:pt>
                <c:pt idx="1">
                  <c:v>Delitos contra la propiedad</c:v>
                </c:pt>
                <c:pt idx="2">
                  <c:v>Delitos contra las personas</c:v>
                </c:pt>
                <c:pt idx="3">
                  <c:v>Delitos contra la libertad sexual</c:v>
                </c:pt>
                <c:pt idx="4">
                  <c:v>Delitos contra la vida</c:v>
                </c:pt>
                <c:pt idx="5">
                  <c:v>Trata de personas, delitos conexos y tráfico de personas</c:v>
                </c:pt>
                <c:pt idx="6">
                  <c:v>Delitos contra la libertad</c:v>
                </c:pt>
                <c:pt idx="7">
                  <c:v>Delitos de armas de fuego</c:v>
                </c:pt>
                <c:pt idx="8">
                  <c:v>Delito de avasallamiento</c:v>
                </c:pt>
              </c:strCache>
            </c:strRef>
          </c:cat>
          <c:val>
            <c:numRef>
              <c:f>BOLETIN_ACS_JUL_2026!$C$49:$C$57</c:f>
              <c:numCache>
                <c:formatCode>#,##0</c:formatCode>
                <c:ptCount val="9"/>
                <c:pt idx="0">
                  <c:v>18387</c:v>
                </c:pt>
                <c:pt idx="1">
                  <c:v>13388</c:v>
                </c:pt>
                <c:pt idx="2">
                  <c:v>6429</c:v>
                </c:pt>
                <c:pt idx="3">
                  <c:v>5250</c:v>
                </c:pt>
                <c:pt idx="4">
                  <c:v>641</c:v>
                </c:pt>
                <c:pt idx="5">
                  <c:v>472</c:v>
                </c:pt>
                <c:pt idx="6">
                  <c:v>206</c:v>
                </c:pt>
                <c:pt idx="7">
                  <c:v>120</c:v>
                </c:pt>
                <c:pt idx="8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52-4E7C-90C4-09CE15E2FA2B}"/>
            </c:ext>
          </c:extLst>
        </c:ser>
        <c:ser>
          <c:idx val="1"/>
          <c:order val="1"/>
          <c:tx>
            <c:strRef>
              <c:f>BOLETIN_ACS_JUL_2026!$D$47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BOLETIN_ACS_JUL_2026!$B$49:$B$57</c:f>
              <c:strCache>
                <c:ptCount val="9"/>
                <c:pt idx="0">
                  <c:v>Violencia Familiar</c:v>
                </c:pt>
                <c:pt idx="1">
                  <c:v>Delitos contra la propiedad</c:v>
                </c:pt>
                <c:pt idx="2">
                  <c:v>Delitos contra las personas</c:v>
                </c:pt>
                <c:pt idx="3">
                  <c:v>Delitos contra la libertad sexual</c:v>
                </c:pt>
                <c:pt idx="4">
                  <c:v>Delitos contra la vida</c:v>
                </c:pt>
                <c:pt idx="5">
                  <c:v>Trata de personas, delitos conexos y tráfico de personas</c:v>
                </c:pt>
                <c:pt idx="6">
                  <c:v>Delitos contra la libertad</c:v>
                </c:pt>
                <c:pt idx="7">
                  <c:v>Delitos de armas de fuego</c:v>
                </c:pt>
                <c:pt idx="8">
                  <c:v>Delito de avasallamiento</c:v>
                </c:pt>
              </c:strCache>
            </c:strRef>
          </c:cat>
          <c:val>
            <c:numRef>
              <c:f>BOLETIN_ACS_JUL_2026!$D$49:$D$57</c:f>
              <c:numCache>
                <c:formatCode>#,##0</c:formatCode>
                <c:ptCount val="9"/>
                <c:pt idx="0">
                  <c:v>16430</c:v>
                </c:pt>
                <c:pt idx="1">
                  <c:v>13565</c:v>
                </c:pt>
                <c:pt idx="2">
                  <c:v>6305</c:v>
                </c:pt>
                <c:pt idx="3">
                  <c:v>4895</c:v>
                </c:pt>
                <c:pt idx="4">
                  <c:v>292</c:v>
                </c:pt>
                <c:pt idx="5">
                  <c:v>434</c:v>
                </c:pt>
                <c:pt idx="6">
                  <c:v>208</c:v>
                </c:pt>
                <c:pt idx="7">
                  <c:v>130</c:v>
                </c:pt>
                <c:pt idx="8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52-4E7C-90C4-09CE15E2FA2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5"/>
        <c:axId val="773248240"/>
        <c:axId val="773240080"/>
      </c:barChart>
      <c:catAx>
        <c:axId val="7732482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B17-4969-B0C2-682B7AE5228C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B17-4969-B0C2-682B7AE5228C}"/>
              </c:ext>
            </c:extLst>
          </c:dPt>
          <c:dPt>
            <c:idx val="2"/>
            <c:bubble3D val="0"/>
            <c:spPr>
              <a:solidFill>
                <a:schemeClr val="accent1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17-4969-B0C2-682B7AE5228C}"/>
              </c:ext>
            </c:extLst>
          </c:dPt>
          <c:dLbls>
            <c:dLbl>
              <c:idx val="0"/>
              <c:layout>
                <c:manualLayout>
                  <c:x val="4.0256291000612891E-2"/>
                  <c:y val="-1.24887928244314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17-4969-B0C2-682B7AE5228C}"/>
                </c:ext>
              </c:extLst>
            </c:dLbl>
            <c:dLbl>
              <c:idx val="1"/>
              <c:layout>
                <c:manualLayout>
                  <c:x val="-3.8524257905208664E-2"/>
                  <c:y val="-7.269225188894397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17-4969-B0C2-682B7AE5228C}"/>
                </c:ext>
              </c:extLst>
            </c:dLbl>
            <c:dLbl>
              <c:idx val="2"/>
              <c:layout>
                <c:manualLayout>
                  <c:x val="-0.12089082456564805"/>
                  <c:y val="5.462916804624982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17-4969-B0C2-682B7AE5228C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BOLETIN_ACS_JUL_2026!$B$67:$B$69</c:f>
              <c:strCache>
                <c:ptCount val="3"/>
                <c:pt idx="0">
                  <c:v>Hombres</c:v>
                </c:pt>
                <c:pt idx="1">
                  <c:v>Mujeres</c:v>
                </c:pt>
                <c:pt idx="2">
                  <c:v>Indeterminado</c:v>
                </c:pt>
              </c:strCache>
            </c:strRef>
          </c:cat>
          <c:val>
            <c:numRef>
              <c:f>BOLETIN_ACS_JUL_2026!$F$67:$F$69</c:f>
              <c:numCache>
                <c:formatCode>0.00%</c:formatCode>
                <c:ptCount val="3"/>
                <c:pt idx="0">
                  <c:v>0.30530889854524845</c:v>
                </c:pt>
                <c:pt idx="1">
                  <c:v>0.67745135084073305</c:v>
                </c:pt>
                <c:pt idx="2">
                  <c:v>1.7239750614018515E-2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17-4969-B0C2-682B7AE5228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3</xdr:row>
      <xdr:rowOff>163300</xdr:rowOff>
    </xdr:from>
    <xdr:to>
      <xdr:col>15</xdr:col>
      <xdr:colOff>776567</xdr:colOff>
      <xdr:row>18</xdr:row>
      <xdr:rowOff>212914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6A67A56-BD31-4E68-B399-05C7E0A75B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33617</xdr:colOff>
      <xdr:row>28</xdr:row>
      <xdr:rowOff>25493</xdr:rowOff>
    </xdr:from>
    <xdr:to>
      <xdr:col>15</xdr:col>
      <xdr:colOff>762000</xdr:colOff>
      <xdr:row>39</xdr:row>
      <xdr:rowOff>11206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C5D81C40-35A0-2D14-88E6-005E384CF8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1102178</xdr:colOff>
      <xdr:row>0</xdr:row>
      <xdr:rowOff>0</xdr:rowOff>
    </xdr:from>
    <xdr:to>
      <xdr:col>12</xdr:col>
      <xdr:colOff>413832</xdr:colOff>
      <xdr:row>0</xdr:row>
      <xdr:rowOff>1700893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01C8B7-7610-444A-BD2F-BC90427D5E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81" t="4204" r="16492" b="73904"/>
        <a:stretch/>
      </xdr:blipFill>
      <xdr:spPr>
        <a:xfrm>
          <a:off x="4435928" y="0"/>
          <a:ext cx="5405573" cy="1700893"/>
        </a:xfrm>
        <a:prstGeom prst="rect">
          <a:avLst/>
        </a:prstGeom>
      </xdr:spPr>
    </xdr:pic>
    <xdr:clientData/>
  </xdr:twoCellAnchor>
  <xdr:twoCellAnchor>
    <xdr:from>
      <xdr:col>9</xdr:col>
      <xdr:colOff>33617</xdr:colOff>
      <xdr:row>46</xdr:row>
      <xdr:rowOff>25493</xdr:rowOff>
    </xdr:from>
    <xdr:to>
      <xdr:col>15</xdr:col>
      <xdr:colOff>762000</xdr:colOff>
      <xdr:row>57</xdr:row>
      <xdr:rowOff>11206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57D42C8-5DED-495C-85C2-BB5F0C306C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156881</xdr:colOff>
      <xdr:row>63</xdr:row>
      <xdr:rowOff>179294</xdr:rowOff>
    </xdr:from>
    <xdr:to>
      <xdr:col>16</xdr:col>
      <xdr:colOff>537882</xdr:colOff>
      <xdr:row>69</xdr:row>
      <xdr:rowOff>32496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FA126EB-B24D-11B3-B874-A35BE7B870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0.79161</cdr:x>
      <cdr:y>0.59317</cdr:y>
    </cdr:from>
    <cdr:to>
      <cdr:x>0.85295</cdr:x>
      <cdr:y>0.61031</cdr:y>
    </cdr:to>
    <cdr:cxnSp macro="">
      <cdr:nvCxnSpPr>
        <cdr:cNvPr id="2" name="Conector recto de flecha 1">
          <a:extLst xmlns:a="http://schemas.openxmlformats.org/drawingml/2006/main">
            <a:ext uri="{FF2B5EF4-FFF2-40B4-BE49-F238E27FC236}">
              <a16:creationId xmlns:a16="http://schemas.microsoft.com/office/drawing/2014/main" id="{06E58391-1FFA-56BC-9673-C10EBB209F52}"/>
            </a:ext>
          </a:extLst>
        </cdr:cNvPr>
        <cdr:cNvCxnSpPr/>
      </cdr:nvCxnSpPr>
      <cdr:spPr>
        <a:xfrm xmlns:a="http://schemas.openxmlformats.org/drawingml/2006/main">
          <a:off x="5990381" y="2302692"/>
          <a:ext cx="464180" cy="66538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0.76795</cdr:x>
      <cdr:y>0.52237</cdr:y>
    </cdr:from>
    <cdr:to>
      <cdr:x>0.89044</cdr:x>
      <cdr:y>0.60953</cdr:y>
    </cdr:to>
    <cdr:sp macro="" textlink="BOLETIN_ACS_JUL_2026!$P$11">
      <cdr:nvSpPr>
        <cdr:cNvPr id="3" name="CuadroTexto 5">
          <a:extLst xmlns:a="http://schemas.openxmlformats.org/drawingml/2006/main">
            <a:ext uri="{FF2B5EF4-FFF2-40B4-BE49-F238E27FC236}">
              <a16:creationId xmlns:a16="http://schemas.microsoft.com/office/drawing/2014/main" id="{F3E5B838-11F4-0EE3-5D7E-5793D3B04412}"/>
            </a:ext>
          </a:extLst>
        </cdr:cNvPr>
        <cdr:cNvSpPr txBox="1"/>
      </cdr:nvSpPr>
      <cdr:spPr>
        <a:xfrm xmlns:a="http://schemas.openxmlformats.org/drawingml/2006/main">
          <a:off x="5811345" y="2027845"/>
          <a:ext cx="926923" cy="3383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72A0788-BF5E-41E8-93D5-FF76D49C775A}" type="TxLink">
            <a:rPr lang="en-US" sz="800" b="0" i="0" u="none" strike="noStrike">
              <a:solidFill>
                <a:srgbClr val="000000"/>
              </a:solidFill>
              <a:latin typeface="Verdana"/>
              <a:ea typeface="Verdana"/>
            </a:rPr>
            <a:pPr algn="ctr"/>
            <a:t>-5,85%</a:t>
          </a:fld>
          <a:endParaRPr lang="es-BO" sz="400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21B55-BE6B-4367-8CEB-77483E05AC4C}">
  <dimension ref="B1:S76"/>
  <sheetViews>
    <sheetView showGridLines="0" tabSelected="1" zoomScale="85" zoomScaleNormal="85" zoomScaleSheetLayoutView="85" workbookViewId="0">
      <selection activeCell="X47" sqref="X47"/>
    </sheetView>
  </sheetViews>
  <sheetFormatPr baseColWidth="10" defaultRowHeight="14.25" x14ac:dyDescent="0.25"/>
  <cols>
    <col min="1" max="1" width="2.28515625" style="1" customWidth="1"/>
    <col min="2" max="2" width="23.85546875" style="16" customWidth="1"/>
    <col min="3" max="4" width="13.42578125" style="1" customWidth="1"/>
    <col min="5" max="6" width="15.7109375" style="1" customWidth="1"/>
    <col min="7" max="7" width="14.7109375" style="1" customWidth="1"/>
    <col min="8" max="9" width="3.42578125" style="1" customWidth="1"/>
    <col min="10" max="10" width="12.7109375" style="1" customWidth="1"/>
    <col min="11" max="11" width="12.7109375" style="1" bestFit="1" customWidth="1"/>
    <col min="12" max="12" width="11.42578125" style="1"/>
    <col min="13" max="13" width="41.42578125" style="1" customWidth="1"/>
    <col min="14" max="14" width="11.42578125" style="1"/>
    <col min="15" max="15" width="11.42578125" style="1" customWidth="1"/>
    <col min="16" max="16" width="11.7109375" style="1" customWidth="1"/>
    <col min="17" max="17" width="2.140625" style="1" customWidth="1"/>
    <col min="18" max="18" width="11.42578125" style="1" customWidth="1"/>
    <col min="19" max="16384" width="11.42578125" style="1"/>
  </cols>
  <sheetData>
    <row r="1" spans="2:19" ht="140.25" customHeight="1" x14ac:dyDescent="0.25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2:19" ht="56.25" customHeight="1" x14ac:dyDescent="0.25">
      <c r="B2" s="37" t="s">
        <v>54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2:19" ht="35.25" customHeight="1" x14ac:dyDescent="0.25">
      <c r="B3" s="38" t="s">
        <v>33</v>
      </c>
      <c r="C3" s="38"/>
      <c r="D3" s="38"/>
      <c r="E3" s="38"/>
      <c r="F3" s="38"/>
      <c r="G3" s="38"/>
      <c r="H3" s="2"/>
      <c r="I3" s="2"/>
      <c r="J3" s="38" t="s">
        <v>34</v>
      </c>
      <c r="K3" s="38"/>
      <c r="L3" s="38"/>
      <c r="M3" s="38"/>
      <c r="N3" s="38"/>
      <c r="O3" s="38"/>
      <c r="P3" s="38"/>
    </row>
    <row r="4" spans="2:19" ht="15" x14ac:dyDescent="0.25">
      <c r="B4" s="40" t="s">
        <v>0</v>
      </c>
      <c r="C4" s="40"/>
      <c r="D4" s="40"/>
      <c r="E4" s="40"/>
      <c r="F4" s="40"/>
      <c r="G4" s="40"/>
      <c r="H4" s="3"/>
      <c r="I4" s="3"/>
      <c r="J4" s="41" t="s">
        <v>0</v>
      </c>
      <c r="K4" s="41"/>
      <c r="L4" s="41"/>
      <c r="M4" s="41"/>
      <c r="N4" s="41"/>
      <c r="O4" s="41"/>
      <c r="P4" s="41"/>
      <c r="Q4" s="24"/>
      <c r="R4" s="24"/>
      <c r="S4" s="24"/>
    </row>
    <row r="5" spans="2:19" ht="17.25" customHeight="1" x14ac:dyDescent="0.25">
      <c r="B5" s="39" t="s">
        <v>1</v>
      </c>
      <c r="C5" s="39">
        <v>2025</v>
      </c>
      <c r="D5" s="39" t="s">
        <v>31</v>
      </c>
      <c r="E5" s="39" t="s">
        <v>24</v>
      </c>
      <c r="F5" s="39"/>
      <c r="G5" s="39"/>
      <c r="H5" s="3"/>
      <c r="I5" s="3"/>
      <c r="J5" s="27"/>
      <c r="K5" s="28"/>
      <c r="L5" s="28"/>
      <c r="M5" s="28"/>
      <c r="N5" s="24"/>
      <c r="O5" s="24"/>
      <c r="P5" s="24"/>
      <c r="Q5" s="24"/>
      <c r="R5" s="24"/>
      <c r="S5" s="24"/>
    </row>
    <row r="6" spans="2:19" ht="36" customHeight="1" x14ac:dyDescent="0.25">
      <c r="B6" s="39"/>
      <c r="C6" s="39"/>
      <c r="D6" s="39"/>
      <c r="E6" s="29" t="s">
        <v>27</v>
      </c>
      <c r="F6" s="29" t="s">
        <v>25</v>
      </c>
      <c r="G6" s="29" t="s">
        <v>26</v>
      </c>
      <c r="H6" s="4"/>
      <c r="I6" s="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2:19" ht="19.5" customHeight="1" x14ac:dyDescent="0.25">
      <c r="B7" s="5" t="s">
        <v>2</v>
      </c>
      <c r="C7" s="6">
        <f>SUM(C8:C19)</f>
        <v>77063</v>
      </c>
      <c r="D7" s="6">
        <f>SUM(D8:D19)</f>
        <v>42344</v>
      </c>
      <c r="E7" s="7">
        <f>+((SUM(D8:D14)/SUM(C8:C14))-1)</f>
        <v>-5.8478231867301056E-2</v>
      </c>
      <c r="F7" s="7">
        <f>+((SUM(D8:D14)/SUM(C8:C14))-1)</f>
        <v>-5.8478231867301056E-2</v>
      </c>
      <c r="G7" s="7">
        <f>+((SUM(D8:D14)/SUM(C8:C14))-1)</f>
        <v>-5.8478231867301056E-2</v>
      </c>
      <c r="H7" s="4"/>
      <c r="I7" s="4"/>
      <c r="J7" s="24"/>
      <c r="K7" s="24">
        <v>2021</v>
      </c>
      <c r="L7" s="24">
        <v>2022</v>
      </c>
      <c r="M7" s="24">
        <v>2023</v>
      </c>
      <c r="N7" s="24">
        <v>2024</v>
      </c>
      <c r="O7" s="24">
        <v>2025</v>
      </c>
      <c r="P7" s="24" t="s">
        <v>30</v>
      </c>
      <c r="Q7" s="24"/>
      <c r="R7" s="24"/>
      <c r="S7" s="24"/>
    </row>
    <row r="8" spans="2:19" ht="19.5" customHeight="1" x14ac:dyDescent="0.25">
      <c r="B8" s="8" t="s">
        <v>3</v>
      </c>
      <c r="C8" s="9">
        <v>6473</v>
      </c>
      <c r="D8" s="9">
        <v>6113</v>
      </c>
      <c r="E8" s="10">
        <f>+((D8/C8)-1)</f>
        <v>-5.5615634172717421E-2</v>
      </c>
      <c r="F8" s="10">
        <f>(D8/C19)-1</f>
        <v>-7.111381249050297E-2</v>
      </c>
      <c r="G8" s="10">
        <f t="shared" ref="G8:G13" si="0">(D8/C8)-1</f>
        <v>-5.5615634172717421E-2</v>
      </c>
      <c r="H8" s="4"/>
      <c r="I8" s="4"/>
      <c r="J8" s="24" t="s">
        <v>61</v>
      </c>
      <c r="K8" s="25">
        <v>38752</v>
      </c>
      <c r="L8" s="25">
        <v>44800</v>
      </c>
      <c r="M8" s="25">
        <v>44865</v>
      </c>
      <c r="N8" s="25">
        <v>45755</v>
      </c>
      <c r="O8" s="25">
        <v>44974</v>
      </c>
      <c r="P8" s="25">
        <v>42344</v>
      </c>
      <c r="Q8" s="24"/>
      <c r="R8" s="24"/>
      <c r="S8" s="24"/>
    </row>
    <row r="9" spans="2:19" ht="19.5" customHeight="1" x14ac:dyDescent="0.25">
      <c r="B9" s="8" t="s">
        <v>53</v>
      </c>
      <c r="C9" s="9">
        <v>6202</v>
      </c>
      <c r="D9" s="9">
        <v>6181</v>
      </c>
      <c r="E9" s="10">
        <f>+((SUM($D$8:D9)/SUM($C$8:C9))-1)</f>
        <v>-3.0059171597633161E-2</v>
      </c>
      <c r="F9" s="10">
        <f>(D9/D8)-1</f>
        <v>1.1123834451169712E-2</v>
      </c>
      <c r="G9" s="10">
        <f t="shared" si="0"/>
        <v>-3.3860045146726359E-3</v>
      </c>
      <c r="H9" s="4"/>
      <c r="I9" s="4"/>
      <c r="J9" s="24" t="s">
        <v>62</v>
      </c>
      <c r="K9" s="25">
        <v>29805</v>
      </c>
      <c r="L9" s="25">
        <v>33094</v>
      </c>
      <c r="M9" s="25">
        <v>35647</v>
      </c>
      <c r="N9" s="25">
        <v>33625</v>
      </c>
      <c r="O9" s="25">
        <v>32089</v>
      </c>
      <c r="P9" s="24"/>
      <c r="Q9" s="24"/>
      <c r="R9" s="24"/>
      <c r="S9" s="24"/>
    </row>
    <row r="10" spans="2:19" ht="19.5" customHeight="1" x14ac:dyDescent="0.25">
      <c r="B10" s="8" t="s">
        <v>4</v>
      </c>
      <c r="C10" s="9">
        <v>6711</v>
      </c>
      <c r="D10" s="9">
        <v>6250</v>
      </c>
      <c r="E10" s="10">
        <f>+((SUM($D$8:D10)/SUM($C$8:C10))-1)</f>
        <v>-4.3433405550397208E-2</v>
      </c>
      <c r="F10" s="10">
        <f>(D10/D9)-1</f>
        <v>1.11632421938197E-2</v>
      </c>
      <c r="G10" s="10">
        <f t="shared" si="0"/>
        <v>-6.8693190284607408E-2</v>
      </c>
      <c r="H10" s="4"/>
      <c r="I10" s="4"/>
      <c r="J10" s="24" t="s">
        <v>14</v>
      </c>
      <c r="K10" s="25">
        <f>+K9+K8</f>
        <v>68557</v>
      </c>
      <c r="L10" s="25">
        <f t="shared" ref="L10:O10" si="1">+L9+L8</f>
        <v>77894</v>
      </c>
      <c r="M10" s="25">
        <f t="shared" si="1"/>
        <v>80512</v>
      </c>
      <c r="N10" s="25">
        <f t="shared" si="1"/>
        <v>79380</v>
      </c>
      <c r="O10" s="25">
        <f t="shared" si="1"/>
        <v>77063</v>
      </c>
      <c r="P10" s="25"/>
      <c r="Q10" s="24"/>
      <c r="R10" s="24"/>
      <c r="S10" s="24"/>
    </row>
    <row r="11" spans="2:19" ht="19.5" customHeight="1" x14ac:dyDescent="0.25">
      <c r="B11" s="8" t="s">
        <v>5</v>
      </c>
      <c r="C11" s="9">
        <v>6292</v>
      </c>
      <c r="D11" s="9">
        <v>5881</v>
      </c>
      <c r="E11" s="10">
        <f>+((SUM($D$8:D11)/SUM($C$8:C11))-1)</f>
        <v>-4.8796635251966647E-2</v>
      </c>
      <c r="F11" s="10">
        <f>(D11/D10)-1</f>
        <v>-5.9039999999999981E-2</v>
      </c>
      <c r="G11" s="10">
        <f t="shared" si="0"/>
        <v>-6.5321042593769918E-2</v>
      </c>
      <c r="H11" s="4"/>
      <c r="I11" s="4"/>
      <c r="J11" s="24" t="s">
        <v>35</v>
      </c>
      <c r="K11" s="24"/>
      <c r="L11" s="24"/>
      <c r="M11" s="24"/>
      <c r="N11" s="24"/>
      <c r="O11" s="26"/>
      <c r="P11" s="26">
        <f>+((P8/O8)-1)</f>
        <v>-5.8478231867301056E-2</v>
      </c>
      <c r="Q11" s="24"/>
      <c r="R11" s="24"/>
      <c r="S11" s="24"/>
    </row>
    <row r="12" spans="2:19" ht="19.5" customHeight="1" x14ac:dyDescent="0.25">
      <c r="B12" s="8" t="s">
        <v>6</v>
      </c>
      <c r="C12" s="9">
        <v>6596</v>
      </c>
      <c r="D12" s="9">
        <v>5968</v>
      </c>
      <c r="E12" s="10">
        <f>+((SUM($D$8:D12)/SUM($C$8:C12))-1)</f>
        <v>-5.8282208588957052E-2</v>
      </c>
      <c r="F12" s="10">
        <f>(D12/D11)-1</f>
        <v>1.4793402482570883E-2</v>
      </c>
      <c r="G12" s="10">
        <f t="shared" si="0"/>
        <v>-9.5209217707701632E-2</v>
      </c>
      <c r="H12" s="4"/>
      <c r="I12" s="4"/>
      <c r="J12" s="24"/>
      <c r="K12" s="35">
        <v>68557</v>
      </c>
      <c r="L12" s="35">
        <v>77894</v>
      </c>
      <c r="M12" s="35">
        <v>80512</v>
      </c>
      <c r="N12" s="35">
        <v>79380</v>
      </c>
      <c r="O12" s="35">
        <v>77063</v>
      </c>
      <c r="P12" s="24"/>
      <c r="Q12" s="24"/>
      <c r="R12" s="24"/>
      <c r="S12" s="24"/>
    </row>
    <row r="13" spans="2:19" ht="19.5" customHeight="1" x14ac:dyDescent="0.25">
      <c r="B13" s="8" t="s">
        <v>7</v>
      </c>
      <c r="C13" s="9">
        <v>6066</v>
      </c>
      <c r="D13" s="9">
        <v>5511</v>
      </c>
      <c r="E13" s="10">
        <f>+((SUM($D$8:D13)/SUM($C$8:C13))-1)</f>
        <v>-6.3536776212832602E-2</v>
      </c>
      <c r="F13" s="10">
        <f>(D13/D12)-1</f>
        <v>-7.657506702412864E-2</v>
      </c>
      <c r="G13" s="10">
        <f t="shared" si="0"/>
        <v>-9.1493570722057327E-2</v>
      </c>
      <c r="H13" s="4"/>
      <c r="I13" s="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2:19" ht="19.5" customHeight="1" x14ac:dyDescent="0.25">
      <c r="B14" s="8" t="s">
        <v>8</v>
      </c>
      <c r="C14" s="9">
        <v>6634</v>
      </c>
      <c r="D14" s="9">
        <v>6440</v>
      </c>
      <c r="E14" s="10">
        <f>+((SUM($D$8:D14)/SUM($C$8:C14))-1)</f>
        <v>-5.8478231867301056E-2</v>
      </c>
      <c r="F14" s="10">
        <f>(D14/D13)-1</f>
        <v>0.16857194701506084</v>
      </c>
      <c r="G14" s="10">
        <f t="shared" ref="G14" si="2">(D14/C14)-1</f>
        <v>-2.9243292131444054E-2</v>
      </c>
      <c r="H14" s="4"/>
      <c r="I14" s="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2:19" ht="19.5" customHeight="1" x14ac:dyDescent="0.25">
      <c r="B15" s="8" t="s">
        <v>9</v>
      </c>
      <c r="C15" s="9">
        <v>6028</v>
      </c>
      <c r="D15" s="9"/>
      <c r="E15" s="12"/>
      <c r="F15" s="12"/>
      <c r="G15" s="12"/>
      <c r="H15" s="4"/>
      <c r="I15" s="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2:19" ht="19.5" customHeight="1" x14ac:dyDescent="0.25">
      <c r="B16" s="8" t="s">
        <v>10</v>
      </c>
      <c r="C16" s="9">
        <v>6674</v>
      </c>
      <c r="D16" s="9"/>
      <c r="E16" s="12"/>
      <c r="F16" s="12"/>
      <c r="G16" s="12"/>
      <c r="H16" s="4"/>
      <c r="I16" s="4"/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2:19" ht="19.5" customHeight="1" x14ac:dyDescent="0.25">
      <c r="B17" s="8" t="s">
        <v>11</v>
      </c>
      <c r="C17" s="13">
        <v>6694</v>
      </c>
      <c r="D17" s="9"/>
      <c r="E17" s="12"/>
      <c r="F17" s="12"/>
      <c r="G17" s="12"/>
      <c r="H17" s="4"/>
      <c r="I17" s="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2:19" ht="19.5" customHeight="1" x14ac:dyDescent="0.25">
      <c r="B18" s="8" t="s">
        <v>12</v>
      </c>
      <c r="C18" s="9">
        <v>6112</v>
      </c>
      <c r="D18" s="9"/>
      <c r="E18" s="12"/>
      <c r="F18" s="12"/>
      <c r="G18" s="12"/>
      <c r="H18" s="4"/>
      <c r="I18" s="4"/>
    </row>
    <row r="19" spans="2:19" ht="19.5" customHeight="1" x14ac:dyDescent="0.25">
      <c r="B19" s="8" t="s">
        <v>13</v>
      </c>
      <c r="C19" s="9">
        <v>6581</v>
      </c>
      <c r="D19" s="9"/>
      <c r="E19" s="12"/>
      <c r="F19" s="12"/>
      <c r="G19" s="12"/>
      <c r="H19" s="4"/>
      <c r="I19" s="4"/>
    </row>
    <row r="20" spans="2:19" x14ac:dyDescent="0.25">
      <c r="B20" s="14" t="s">
        <v>29</v>
      </c>
      <c r="C20" s="15"/>
      <c r="D20" s="15"/>
      <c r="E20" s="15"/>
      <c r="F20" s="15"/>
      <c r="G20" s="15"/>
      <c r="H20" s="4"/>
      <c r="I20" s="4"/>
      <c r="J20" s="14" t="s">
        <v>29</v>
      </c>
    </row>
    <row r="21" spans="2:19" x14ac:dyDescent="0.25">
      <c r="B21" s="14" t="s">
        <v>51</v>
      </c>
      <c r="H21" s="4"/>
      <c r="I21" s="4"/>
      <c r="J21" s="14" t="s">
        <v>51</v>
      </c>
    </row>
    <row r="22" spans="2:19" x14ac:dyDescent="0.25">
      <c r="B22" s="14" t="s">
        <v>55</v>
      </c>
      <c r="H22" s="4"/>
      <c r="I22" s="4"/>
      <c r="J22" s="14" t="s">
        <v>55</v>
      </c>
    </row>
    <row r="23" spans="2:19" x14ac:dyDescent="0.25">
      <c r="B23" s="14"/>
      <c r="H23" s="4"/>
      <c r="I23" s="4"/>
      <c r="J23" s="14"/>
    </row>
    <row r="24" spans="2:19" x14ac:dyDescent="0.25">
      <c r="B24" s="14"/>
      <c r="H24" s="4"/>
      <c r="I24" s="4"/>
      <c r="J24" s="14"/>
    </row>
    <row r="25" spans="2:19" x14ac:dyDescent="0.25">
      <c r="B25" s="14"/>
      <c r="H25" s="4"/>
      <c r="I25" s="4"/>
      <c r="J25" s="14"/>
    </row>
    <row r="26" spans="2:19" x14ac:dyDescent="0.25">
      <c r="H26" s="4"/>
      <c r="I26" s="4"/>
    </row>
    <row r="27" spans="2:19" ht="38.25" customHeight="1" x14ac:dyDescent="0.25">
      <c r="B27" s="38" t="s">
        <v>56</v>
      </c>
      <c r="C27" s="38"/>
      <c r="D27" s="38"/>
      <c r="E27" s="38"/>
      <c r="F27" s="38"/>
      <c r="G27" s="33"/>
      <c r="H27" s="4"/>
      <c r="I27" s="4"/>
      <c r="J27" s="38" t="s">
        <v>56</v>
      </c>
      <c r="K27" s="38"/>
      <c r="L27" s="38"/>
      <c r="M27" s="38"/>
      <c r="N27" s="38"/>
      <c r="O27" s="38"/>
      <c r="P27" s="38"/>
    </row>
    <row r="28" spans="2:19" ht="15" x14ac:dyDescent="0.25">
      <c r="B28" s="40" t="s">
        <v>0</v>
      </c>
      <c r="C28" s="40"/>
      <c r="D28" s="40"/>
      <c r="E28" s="40"/>
      <c r="F28" s="40"/>
      <c r="G28" s="34"/>
      <c r="J28" s="43" t="s">
        <v>0</v>
      </c>
      <c r="K28" s="43"/>
      <c r="L28" s="43"/>
      <c r="M28" s="43"/>
      <c r="N28" s="43"/>
      <c r="O28" s="43"/>
      <c r="P28" s="43"/>
    </row>
    <row r="29" spans="2:19" ht="77.25" customHeight="1" x14ac:dyDescent="0.25">
      <c r="B29" s="29" t="s">
        <v>28</v>
      </c>
      <c r="C29" s="30">
        <v>2025</v>
      </c>
      <c r="D29" s="30" t="s">
        <v>31</v>
      </c>
      <c r="E29" s="31" t="s">
        <v>57</v>
      </c>
      <c r="F29" s="31" t="s">
        <v>32</v>
      </c>
    </row>
    <row r="30" spans="2:19" ht="19.5" customHeight="1" x14ac:dyDescent="0.25">
      <c r="B30" s="5" t="s">
        <v>2</v>
      </c>
      <c r="C30" s="6">
        <f>SUM(C31:C39)</f>
        <v>44974</v>
      </c>
      <c r="D30" s="6">
        <f>SUM(D31:D39)</f>
        <v>42344</v>
      </c>
      <c r="E30" s="17">
        <f t="shared" ref="E30:E39" si="3">+((D30/C30)-1)</f>
        <v>-5.8478231867301056E-2</v>
      </c>
      <c r="F30" s="17">
        <f>SUM(F31:F39)</f>
        <v>1</v>
      </c>
      <c r="J30" s="4"/>
      <c r="K30" s="18"/>
    </row>
    <row r="31" spans="2:19" ht="19.5" customHeight="1" x14ac:dyDescent="0.25">
      <c r="B31" s="19" t="s">
        <v>15</v>
      </c>
      <c r="C31" s="20">
        <v>16554</v>
      </c>
      <c r="D31" s="20">
        <v>15227</v>
      </c>
      <c r="E31" s="21">
        <f t="shared" si="3"/>
        <v>-8.0161894406185819E-2</v>
      </c>
      <c r="F31" s="21">
        <f t="shared" ref="F31:F39" si="4">+D31/$D$30</f>
        <v>0.35960230493104101</v>
      </c>
      <c r="J31" s="22"/>
      <c r="K31" s="23"/>
      <c r="L31" s="11"/>
      <c r="M31" s="11"/>
      <c r="N31" s="11"/>
      <c r="O31" s="11"/>
    </row>
    <row r="32" spans="2:19" ht="19.5" customHeight="1" x14ac:dyDescent="0.25">
      <c r="B32" s="19" t="s">
        <v>16</v>
      </c>
      <c r="C32" s="20">
        <v>10043</v>
      </c>
      <c r="D32" s="20">
        <v>8709</v>
      </c>
      <c r="E32" s="21">
        <f t="shared" si="3"/>
        <v>-0.1328288360051777</v>
      </c>
      <c r="F32" s="21">
        <f t="shared" si="4"/>
        <v>0.20567258643491404</v>
      </c>
      <c r="J32" s="22"/>
      <c r="K32" s="23"/>
      <c r="L32" s="11"/>
      <c r="M32" s="11"/>
      <c r="N32" s="11"/>
      <c r="O32" s="11"/>
    </row>
    <row r="33" spans="2:16" ht="19.5" customHeight="1" x14ac:dyDescent="0.25">
      <c r="B33" s="19" t="s">
        <v>17</v>
      </c>
      <c r="C33" s="20">
        <v>7177</v>
      </c>
      <c r="D33" s="20">
        <v>7322</v>
      </c>
      <c r="E33" s="21">
        <f t="shared" si="3"/>
        <v>2.0203427615995473E-2</v>
      </c>
      <c r="F33" s="21">
        <f t="shared" si="4"/>
        <v>0.17291706026827885</v>
      </c>
      <c r="J33" s="22"/>
      <c r="K33" s="23"/>
      <c r="L33" s="11"/>
      <c r="M33" s="11"/>
      <c r="N33" s="11"/>
      <c r="O33" s="11"/>
    </row>
    <row r="34" spans="2:16" ht="19.5" customHeight="1" x14ac:dyDescent="0.25">
      <c r="B34" s="19" t="s">
        <v>18</v>
      </c>
      <c r="C34" s="20">
        <v>3050</v>
      </c>
      <c r="D34" s="20">
        <v>3108</v>
      </c>
      <c r="E34" s="21">
        <f t="shared" si="3"/>
        <v>1.9016393442622848E-2</v>
      </c>
      <c r="F34" s="21">
        <f t="shared" si="4"/>
        <v>7.3398828641602118E-2</v>
      </c>
      <c r="J34" s="22"/>
      <c r="K34" s="23"/>
      <c r="L34" s="11"/>
      <c r="M34" s="11"/>
      <c r="N34" s="11"/>
      <c r="O34" s="11"/>
    </row>
    <row r="35" spans="2:16" ht="19.5" customHeight="1" x14ac:dyDescent="0.25">
      <c r="B35" s="19" t="s">
        <v>19</v>
      </c>
      <c r="C35" s="20">
        <v>2564</v>
      </c>
      <c r="D35" s="20">
        <v>2406</v>
      </c>
      <c r="E35" s="21">
        <f t="shared" si="3"/>
        <v>-6.1622464898595908E-2</v>
      </c>
      <c r="F35" s="21">
        <f t="shared" si="4"/>
        <v>5.6820328736066503E-2</v>
      </c>
      <c r="J35" s="22"/>
      <c r="K35" s="23"/>
      <c r="L35" s="11"/>
      <c r="M35" s="11"/>
      <c r="N35" s="11"/>
      <c r="O35" s="11"/>
    </row>
    <row r="36" spans="2:16" ht="19.5" customHeight="1" x14ac:dyDescent="0.25">
      <c r="B36" s="19" t="s">
        <v>20</v>
      </c>
      <c r="C36" s="20">
        <v>2119</v>
      </c>
      <c r="D36" s="20">
        <v>2322</v>
      </c>
      <c r="E36" s="21">
        <f t="shared" si="3"/>
        <v>9.5799905615856495E-2</v>
      </c>
      <c r="F36" s="21">
        <f t="shared" si="4"/>
        <v>5.4836576610617797E-2</v>
      </c>
      <c r="J36" s="22"/>
      <c r="K36" s="23"/>
      <c r="L36" s="11"/>
      <c r="M36" s="11"/>
      <c r="N36" s="11"/>
      <c r="O36" s="11"/>
    </row>
    <row r="37" spans="2:16" ht="19.5" customHeight="1" x14ac:dyDescent="0.25">
      <c r="B37" s="19" t="s">
        <v>21</v>
      </c>
      <c r="C37" s="20">
        <v>1791</v>
      </c>
      <c r="D37" s="20">
        <v>1658</v>
      </c>
      <c r="E37" s="21">
        <f t="shared" si="3"/>
        <v>-7.4260189838079249E-2</v>
      </c>
      <c r="F37" s="21">
        <f t="shared" si="4"/>
        <v>3.9155488380880406E-2</v>
      </c>
      <c r="J37" s="22"/>
      <c r="K37" s="23"/>
      <c r="L37" s="11"/>
      <c r="M37" s="11"/>
      <c r="N37" s="11"/>
      <c r="O37" s="11"/>
    </row>
    <row r="38" spans="2:16" ht="19.5" customHeight="1" x14ac:dyDescent="0.25">
      <c r="B38" s="19" t="s">
        <v>22</v>
      </c>
      <c r="C38" s="20">
        <v>910</v>
      </c>
      <c r="D38" s="20">
        <v>875</v>
      </c>
      <c r="E38" s="21">
        <f t="shared" si="3"/>
        <v>-3.8461538461538436E-2</v>
      </c>
      <c r="F38" s="21">
        <f t="shared" si="4"/>
        <v>2.0664084640090685E-2</v>
      </c>
      <c r="J38" s="22"/>
      <c r="K38" s="23"/>
      <c r="L38" s="11"/>
      <c r="M38" s="11"/>
      <c r="N38" s="11"/>
      <c r="O38" s="11"/>
    </row>
    <row r="39" spans="2:16" ht="19.5" customHeight="1" x14ac:dyDescent="0.25">
      <c r="B39" s="19" t="s">
        <v>23</v>
      </c>
      <c r="C39" s="20">
        <v>766</v>
      </c>
      <c r="D39" s="20">
        <v>717</v>
      </c>
      <c r="E39" s="21">
        <f t="shared" si="3"/>
        <v>-6.3968668407310747E-2</v>
      </c>
      <c r="F39" s="21">
        <f t="shared" si="4"/>
        <v>1.6932741356508595E-2</v>
      </c>
      <c r="J39" s="22"/>
      <c r="K39" s="23"/>
      <c r="L39" s="11"/>
      <c r="M39" s="11"/>
      <c r="N39" s="11"/>
      <c r="O39" s="11"/>
    </row>
    <row r="40" spans="2:16" x14ac:dyDescent="0.25">
      <c r="B40" s="14" t="s">
        <v>29</v>
      </c>
      <c r="C40" s="15"/>
      <c r="D40" s="15"/>
      <c r="E40" s="15"/>
      <c r="F40" s="15"/>
      <c r="G40" s="15"/>
      <c r="J40" s="14" t="s">
        <v>29</v>
      </c>
    </row>
    <row r="41" spans="2:16" x14ac:dyDescent="0.25">
      <c r="B41" s="14" t="s">
        <v>51</v>
      </c>
      <c r="J41" s="14" t="s">
        <v>51</v>
      </c>
    </row>
    <row r="42" spans="2:16" x14ac:dyDescent="0.25">
      <c r="B42" s="14" t="s">
        <v>55</v>
      </c>
      <c r="J42" s="14" t="s">
        <v>55</v>
      </c>
    </row>
    <row r="43" spans="2:16" x14ac:dyDescent="0.25">
      <c r="B43" s="14"/>
      <c r="J43" s="14"/>
    </row>
    <row r="44" spans="2:16" x14ac:dyDescent="0.25">
      <c r="B44" s="14"/>
      <c r="J44" s="14"/>
    </row>
    <row r="45" spans="2:16" ht="38.25" customHeight="1" x14ac:dyDescent="0.25">
      <c r="B45" s="38" t="s">
        <v>58</v>
      </c>
      <c r="C45" s="38"/>
      <c r="D45" s="38"/>
      <c r="E45" s="38"/>
      <c r="F45" s="38"/>
      <c r="G45" s="33"/>
      <c r="H45" s="4"/>
      <c r="I45" s="4"/>
      <c r="J45" s="38" t="s">
        <v>58</v>
      </c>
      <c r="K45" s="38"/>
      <c r="L45" s="38"/>
      <c r="M45" s="38"/>
      <c r="N45" s="38"/>
      <c r="O45" s="38"/>
      <c r="P45" s="38"/>
    </row>
    <row r="46" spans="2:16" ht="15" x14ac:dyDescent="0.25">
      <c r="B46" s="40" t="s">
        <v>0</v>
      </c>
      <c r="C46" s="40"/>
      <c r="D46" s="40"/>
      <c r="E46" s="40"/>
      <c r="F46" s="40"/>
      <c r="G46" s="34"/>
      <c r="J46" s="43" t="s">
        <v>0</v>
      </c>
      <c r="K46" s="43"/>
      <c r="L46" s="43"/>
      <c r="M46" s="43"/>
      <c r="N46" s="43"/>
      <c r="O46" s="43"/>
      <c r="P46" s="43"/>
    </row>
    <row r="47" spans="2:16" ht="77.25" customHeight="1" x14ac:dyDescent="0.25">
      <c r="B47" s="29" t="s">
        <v>36</v>
      </c>
      <c r="C47" s="30">
        <v>2025</v>
      </c>
      <c r="D47" s="30" t="s">
        <v>31</v>
      </c>
      <c r="E47" s="31" t="s">
        <v>57</v>
      </c>
      <c r="F47" s="31" t="s">
        <v>32</v>
      </c>
    </row>
    <row r="48" spans="2:16" ht="19.5" customHeight="1" x14ac:dyDescent="0.25">
      <c r="B48" s="5" t="s">
        <v>2</v>
      </c>
      <c r="C48" s="6">
        <f>SUM(C49:C57)</f>
        <v>44974</v>
      </c>
      <c r="D48" s="6">
        <f>SUM(D49:D57)</f>
        <v>42344</v>
      </c>
      <c r="E48" s="17">
        <f>+((D48/C48)-1)</f>
        <v>-5.8478231867301056E-2</v>
      </c>
      <c r="F48" s="17">
        <f>SUM(F49:F57)</f>
        <v>0.99999999999999989</v>
      </c>
      <c r="J48" s="4"/>
      <c r="K48" s="18"/>
    </row>
    <row r="49" spans="2:16" ht="19.5" customHeight="1" x14ac:dyDescent="0.25">
      <c r="B49" s="19" t="s">
        <v>37</v>
      </c>
      <c r="C49" s="20">
        <v>18387</v>
      </c>
      <c r="D49" s="20">
        <v>16430</v>
      </c>
      <c r="E49" s="21">
        <f t="shared" ref="E49:E57" si="5">+((D49/C49)-1)</f>
        <v>-0.10643389351172028</v>
      </c>
      <c r="F49" s="21">
        <f>+D49/$D$48</f>
        <v>0.38801246929907424</v>
      </c>
      <c r="J49" s="22"/>
      <c r="K49" s="23"/>
      <c r="L49" s="11"/>
      <c r="M49" s="11"/>
      <c r="N49" s="11"/>
      <c r="O49" s="11"/>
    </row>
    <row r="50" spans="2:16" ht="30" customHeight="1" x14ac:dyDescent="0.25">
      <c r="B50" s="19" t="s">
        <v>38</v>
      </c>
      <c r="C50" s="20">
        <v>13388</v>
      </c>
      <c r="D50" s="20">
        <v>13565</v>
      </c>
      <c r="E50" s="21">
        <f t="shared" si="5"/>
        <v>1.3220794741559683E-2</v>
      </c>
      <c r="F50" s="21">
        <f t="shared" ref="F50:F57" si="6">+D50/$D$48</f>
        <v>0.32035235216323443</v>
      </c>
      <c r="J50" s="22"/>
      <c r="K50" s="23"/>
      <c r="L50" s="11"/>
      <c r="M50" s="11"/>
      <c r="N50" s="11"/>
      <c r="O50" s="11"/>
    </row>
    <row r="51" spans="2:16" ht="30" customHeight="1" x14ac:dyDescent="0.25">
      <c r="B51" s="19" t="s">
        <v>39</v>
      </c>
      <c r="C51" s="20">
        <v>6429</v>
      </c>
      <c r="D51" s="20">
        <v>6305</v>
      </c>
      <c r="E51" s="21">
        <f t="shared" si="5"/>
        <v>-1.9287603048685598E-2</v>
      </c>
      <c r="F51" s="21">
        <f t="shared" si="6"/>
        <v>0.14889948989231061</v>
      </c>
      <c r="J51" s="22"/>
      <c r="K51" s="23"/>
      <c r="L51" s="11"/>
      <c r="M51" s="11"/>
      <c r="N51" s="11"/>
      <c r="O51" s="11"/>
    </row>
    <row r="52" spans="2:16" ht="30" customHeight="1" x14ac:dyDescent="0.25">
      <c r="B52" s="19" t="s">
        <v>40</v>
      </c>
      <c r="C52" s="20">
        <v>5250</v>
      </c>
      <c r="D52" s="20">
        <v>4895</v>
      </c>
      <c r="E52" s="21">
        <f t="shared" si="5"/>
        <v>-6.7619047619047579E-2</v>
      </c>
      <c r="F52" s="21">
        <f t="shared" si="6"/>
        <v>0.11560079350085017</v>
      </c>
      <c r="J52" s="22"/>
      <c r="K52" s="23"/>
      <c r="L52" s="11"/>
      <c r="M52" s="11"/>
      <c r="N52" s="11"/>
      <c r="O52" s="11"/>
    </row>
    <row r="53" spans="2:16" ht="19.5" customHeight="1" x14ac:dyDescent="0.25">
      <c r="B53" s="19" t="s">
        <v>41</v>
      </c>
      <c r="C53" s="20">
        <v>641</v>
      </c>
      <c r="D53" s="20">
        <v>292</v>
      </c>
      <c r="E53" s="21">
        <f t="shared" si="5"/>
        <v>-0.54446177847113886</v>
      </c>
      <c r="F53" s="21">
        <f t="shared" si="6"/>
        <v>6.8959002456074059E-3</v>
      </c>
      <c r="J53" s="22"/>
      <c r="K53" s="23"/>
      <c r="L53" s="11"/>
      <c r="M53" s="11"/>
      <c r="N53" s="11"/>
      <c r="O53" s="11"/>
    </row>
    <row r="54" spans="2:16" ht="48" customHeight="1" x14ac:dyDescent="0.25">
      <c r="B54" s="19" t="s">
        <v>42</v>
      </c>
      <c r="C54" s="20">
        <v>472</v>
      </c>
      <c r="D54" s="20">
        <v>434</v>
      </c>
      <c r="E54" s="21">
        <f t="shared" si="5"/>
        <v>-8.0508474576271194E-2</v>
      </c>
      <c r="F54" s="21">
        <f t="shared" si="6"/>
        <v>1.024938598148498E-2</v>
      </c>
      <c r="J54" s="22"/>
      <c r="K54" s="23"/>
      <c r="L54" s="11"/>
      <c r="M54" s="11"/>
      <c r="N54" s="11"/>
      <c r="O54" s="11"/>
    </row>
    <row r="55" spans="2:16" ht="19.5" customHeight="1" x14ac:dyDescent="0.25">
      <c r="B55" s="19" t="s">
        <v>43</v>
      </c>
      <c r="C55" s="20">
        <v>206</v>
      </c>
      <c r="D55" s="20">
        <v>208</v>
      </c>
      <c r="E55" s="21">
        <f t="shared" si="5"/>
        <v>9.7087378640776656E-3</v>
      </c>
      <c r="F55" s="21">
        <f t="shared" si="6"/>
        <v>4.9121481201587006E-3</v>
      </c>
      <c r="J55" s="22"/>
      <c r="K55" s="23"/>
      <c r="L55" s="11"/>
      <c r="M55" s="11"/>
      <c r="N55" s="11"/>
      <c r="O55" s="11"/>
    </row>
    <row r="56" spans="2:16" ht="30" customHeight="1" x14ac:dyDescent="0.25">
      <c r="B56" s="19" t="s">
        <v>44</v>
      </c>
      <c r="C56" s="20">
        <v>120</v>
      </c>
      <c r="D56" s="20">
        <v>130</v>
      </c>
      <c r="E56" s="21">
        <f t="shared" si="5"/>
        <v>8.3333333333333259E-2</v>
      </c>
      <c r="F56" s="21">
        <f t="shared" si="6"/>
        <v>3.0700925750991874E-3</v>
      </c>
      <c r="J56" s="22"/>
      <c r="K56" s="23"/>
      <c r="L56" s="11"/>
      <c r="M56" s="11"/>
      <c r="N56" s="11"/>
      <c r="O56" s="11"/>
    </row>
    <row r="57" spans="2:16" ht="19.5" customHeight="1" x14ac:dyDescent="0.25">
      <c r="B57" s="19" t="s">
        <v>45</v>
      </c>
      <c r="C57" s="20">
        <v>81</v>
      </c>
      <c r="D57" s="20">
        <v>85</v>
      </c>
      <c r="E57" s="21">
        <f t="shared" si="5"/>
        <v>4.9382716049382713E-2</v>
      </c>
      <c r="F57" s="21">
        <f t="shared" si="6"/>
        <v>2.007368222180238E-3</v>
      </c>
      <c r="J57" s="22"/>
      <c r="K57" s="23"/>
      <c r="L57" s="11"/>
      <c r="M57" s="11"/>
      <c r="N57" s="11"/>
      <c r="O57" s="11"/>
    </row>
    <row r="58" spans="2:16" x14ac:dyDescent="0.25">
      <c r="B58" s="14" t="s">
        <v>29</v>
      </c>
      <c r="C58" s="15"/>
      <c r="D58" s="15"/>
      <c r="E58" s="15"/>
      <c r="F58" s="15"/>
      <c r="G58" s="15"/>
      <c r="J58" s="14" t="s">
        <v>29</v>
      </c>
    </row>
    <row r="59" spans="2:16" x14ac:dyDescent="0.25">
      <c r="B59" s="14" t="s">
        <v>51</v>
      </c>
      <c r="J59" s="14" t="s">
        <v>51</v>
      </c>
    </row>
    <row r="60" spans="2:16" x14ac:dyDescent="0.25">
      <c r="B60" s="14" t="s">
        <v>55</v>
      </c>
      <c r="J60" s="14" t="s">
        <v>55</v>
      </c>
    </row>
    <row r="61" spans="2:16" x14ac:dyDescent="0.25">
      <c r="B61" s="14"/>
      <c r="J61" s="14"/>
    </row>
    <row r="63" spans="2:16" ht="38.25" customHeight="1" x14ac:dyDescent="0.25">
      <c r="B63" s="38" t="s">
        <v>59</v>
      </c>
      <c r="C63" s="38"/>
      <c r="D63" s="38"/>
      <c r="E63" s="38"/>
      <c r="F63" s="38"/>
      <c r="G63" s="33"/>
      <c r="H63" s="4"/>
      <c r="I63" s="4"/>
      <c r="J63" s="38" t="s">
        <v>60</v>
      </c>
      <c r="K63" s="38"/>
      <c r="L63" s="38"/>
      <c r="M63" s="38"/>
      <c r="N63" s="38"/>
      <c r="O63" s="38"/>
      <c r="P63" s="38"/>
    </row>
    <row r="64" spans="2:16" ht="15" x14ac:dyDescent="0.25">
      <c r="B64" s="40" t="s">
        <v>0</v>
      </c>
      <c r="C64" s="40"/>
      <c r="D64" s="40"/>
      <c r="E64" s="40"/>
      <c r="F64" s="40"/>
      <c r="G64" s="34"/>
      <c r="J64" s="43" t="s">
        <v>50</v>
      </c>
      <c r="K64" s="43"/>
      <c r="L64" s="43"/>
      <c r="M64" s="43"/>
      <c r="N64" s="43"/>
      <c r="O64" s="43"/>
      <c r="P64" s="43"/>
    </row>
    <row r="65" spans="2:16" ht="77.25" customHeight="1" x14ac:dyDescent="0.25">
      <c r="B65" s="29" t="s">
        <v>48</v>
      </c>
      <c r="C65" s="32">
        <v>2025</v>
      </c>
      <c r="D65" s="32" t="s">
        <v>31</v>
      </c>
      <c r="E65" s="31" t="s">
        <v>57</v>
      </c>
      <c r="F65" s="31" t="s">
        <v>32</v>
      </c>
    </row>
    <row r="66" spans="2:16" ht="19.5" customHeight="1" x14ac:dyDescent="0.25">
      <c r="B66" s="5" t="s">
        <v>2</v>
      </c>
      <c r="C66" s="6">
        <f>SUM(C67:C69)</f>
        <v>44974</v>
      </c>
      <c r="D66" s="6">
        <f>SUM(D67:D69)</f>
        <v>42344</v>
      </c>
      <c r="E66" s="17">
        <f>+((D66/C66)-1)</f>
        <v>-5.8478231867301056E-2</v>
      </c>
      <c r="F66" s="17">
        <f>SUM(F67:F69)</f>
        <v>1</v>
      </c>
      <c r="J66" s="4"/>
      <c r="K66" s="18"/>
    </row>
    <row r="67" spans="2:16" ht="19.5" customHeight="1" x14ac:dyDescent="0.25">
      <c r="B67" s="19" t="s">
        <v>46</v>
      </c>
      <c r="C67" s="20">
        <v>13430</v>
      </c>
      <c r="D67" s="20">
        <v>12928</v>
      </c>
      <c r="E67" s="21">
        <f t="shared" ref="E67:E69" si="7">+((D67/C67)-1)</f>
        <v>-3.737900223380497E-2</v>
      </c>
      <c r="F67" s="21">
        <f>+D67/$D$66</f>
        <v>0.30530889854524845</v>
      </c>
      <c r="J67" s="22"/>
      <c r="K67" s="23"/>
      <c r="L67" s="11"/>
      <c r="M67" s="11"/>
      <c r="N67" s="11"/>
      <c r="O67" s="11"/>
    </row>
    <row r="68" spans="2:16" ht="19.5" customHeight="1" x14ac:dyDescent="0.25">
      <c r="B68" s="19" t="s">
        <v>47</v>
      </c>
      <c r="C68" s="20">
        <v>30601</v>
      </c>
      <c r="D68" s="20">
        <v>28686</v>
      </c>
      <c r="E68" s="21">
        <f t="shared" ref="E68" si="8">+((D68/C68)-1)</f>
        <v>-6.2579654259664719E-2</v>
      </c>
      <c r="F68" s="21">
        <f>+D68/$D$66</f>
        <v>0.67745135084073305</v>
      </c>
      <c r="J68" s="22"/>
      <c r="K68" s="23"/>
      <c r="L68" s="11"/>
      <c r="M68" s="11"/>
      <c r="N68" s="11"/>
      <c r="O68" s="11"/>
    </row>
    <row r="69" spans="2:16" ht="30" customHeight="1" x14ac:dyDescent="0.25">
      <c r="B69" s="19" t="s">
        <v>49</v>
      </c>
      <c r="C69" s="20">
        <v>943</v>
      </c>
      <c r="D69" s="20">
        <v>730</v>
      </c>
      <c r="E69" s="21">
        <f t="shared" si="7"/>
        <v>-0.22587486744432661</v>
      </c>
      <c r="F69" s="21">
        <f>+D69/$D$66</f>
        <v>1.7239750614018515E-2</v>
      </c>
      <c r="J69" s="22"/>
      <c r="K69" s="23"/>
      <c r="L69" s="11"/>
      <c r="M69" s="11"/>
      <c r="N69" s="11"/>
      <c r="O69" s="11"/>
    </row>
    <row r="70" spans="2:16" x14ac:dyDescent="0.25">
      <c r="B70" s="14" t="s">
        <v>29</v>
      </c>
      <c r="J70" s="14" t="s">
        <v>29</v>
      </c>
    </row>
    <row r="71" spans="2:16" x14ac:dyDescent="0.25">
      <c r="B71" s="14" t="s">
        <v>51</v>
      </c>
      <c r="J71" s="14" t="s">
        <v>51</v>
      </c>
    </row>
    <row r="72" spans="2:16" x14ac:dyDescent="0.25">
      <c r="B72" s="14" t="s">
        <v>55</v>
      </c>
      <c r="J72" s="14" t="s">
        <v>55</v>
      </c>
    </row>
    <row r="76" spans="2:16" ht="51" customHeight="1" x14ac:dyDescent="0.25">
      <c r="B76" s="42" t="s">
        <v>52</v>
      </c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</row>
  </sheetData>
  <mergeCells count="23">
    <mergeCell ref="B28:F28"/>
    <mergeCell ref="B45:F45"/>
    <mergeCell ref="B46:F46"/>
    <mergeCell ref="B63:F63"/>
    <mergeCell ref="B76:P76"/>
    <mergeCell ref="J28:P28"/>
    <mergeCell ref="J45:P45"/>
    <mergeCell ref="J63:P63"/>
    <mergeCell ref="J64:P64"/>
    <mergeCell ref="J46:P46"/>
    <mergeCell ref="B64:F64"/>
    <mergeCell ref="B1:O1"/>
    <mergeCell ref="B2:P2"/>
    <mergeCell ref="J3:P3"/>
    <mergeCell ref="B3:G3"/>
    <mergeCell ref="J27:P27"/>
    <mergeCell ref="E5:G5"/>
    <mergeCell ref="B4:G4"/>
    <mergeCell ref="J4:P4"/>
    <mergeCell ref="B5:B6"/>
    <mergeCell ref="D5:D6"/>
    <mergeCell ref="C5:C6"/>
    <mergeCell ref="B27:F2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47" orientation="portrait" r:id="rId1"/>
  <ignoredErrors>
    <ignoredError sqref="E30 E4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BOLETIN_ACS_JUL_2026</vt:lpstr>
      <vt:lpstr>BOLETIN_ACS_JUL_2026!Área_de_impresión</vt:lpstr>
      <vt:lpstr>BOLETIN_ACS_JUL_2026!Títulos_a_imprimir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Fredy Jaldin Rivero</dc:creator>
  <cp:lastModifiedBy>Milton Rafael Vargas Camberos</cp:lastModifiedBy>
  <cp:lastPrinted>2026-05-13T20:13:26Z</cp:lastPrinted>
  <dcterms:created xsi:type="dcterms:W3CDTF">2024-05-08T15:44:30Z</dcterms:created>
  <dcterms:modified xsi:type="dcterms:W3CDTF">2026-10-01T23:21:02Z</dcterms:modified>
</cp:coreProperties>
</file>