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rvargas\1-ÁREA SEGURIDAD CIUDADANA\BOLETINES\2026\7 Julio\"/>
    </mc:Choice>
  </mc:AlternateContent>
  <xr:revisionPtr revIDLastSave="0" documentId="13_ncr:1_{6657EC4B-807E-4CD5-8168-08115E548DFC}" xr6:coauthVersionLast="47" xr6:coauthVersionMax="47" xr10:uidLastSave="{00000000-0000-0000-0000-000000000000}"/>
  <bookViews>
    <workbookView xWindow="-120" yWindow="-120" windowWidth="29040" windowHeight="15840" xr2:uid="{0888CD2B-6C45-47AC-B886-68DAE42830B4}"/>
  </bookViews>
  <sheets>
    <sheet name="BOLETIN_VIOLENCIA_JUL_2026" sheetId="1" r:id="rId1"/>
  </sheets>
  <definedNames>
    <definedName name="_xlnm.Print_Area" localSheetId="0">BOLETIN_VIOLENCIA_JUL_2026!$A$1:$P$70</definedName>
    <definedName name="_xlnm.Print_Titles" localSheetId="0">BOLETIN_VIOLENCIA_JUL_2026!$1:$1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E14" i="1"/>
  <c r="F14" i="1"/>
  <c r="G14" i="1"/>
  <c r="E8" i="1"/>
  <c r="E9" i="1"/>
  <c r="E10" i="1"/>
  <c r="E11" i="1"/>
  <c r="E12" i="1"/>
  <c r="E13" i="1"/>
  <c r="G13" i="1"/>
  <c r="F13" i="1"/>
  <c r="G12" i="1"/>
  <c r="F12" i="1"/>
  <c r="G11" i="1"/>
  <c r="F11" i="1"/>
  <c r="G10" i="1"/>
  <c r="F10" i="1"/>
  <c r="E31" i="1"/>
  <c r="E32" i="1"/>
  <c r="E33" i="1"/>
  <c r="E34" i="1"/>
  <c r="E35" i="1"/>
  <c r="E36" i="1"/>
  <c r="E37" i="1"/>
  <c r="E38" i="1"/>
  <c r="E39" i="1"/>
  <c r="E64" i="1"/>
  <c r="E63" i="1"/>
  <c r="E62" i="1"/>
  <c r="D61" i="1"/>
  <c r="C61" i="1"/>
  <c r="E61" i="1" l="1"/>
  <c r="F62" i="1"/>
  <c r="F63" i="1"/>
  <c r="F64" i="1"/>
  <c r="F61" i="1"/>
  <c r="E51" i="1"/>
  <c r="E50" i="1"/>
  <c r="E49" i="1"/>
  <c r="D48" i="1"/>
  <c r="C48" i="1"/>
  <c r="E48" i="1" l="1"/>
  <c r="D30" i="1"/>
  <c r="C30" i="1"/>
  <c r="P11" i="1"/>
  <c r="O10" i="1"/>
  <c r="N10" i="1"/>
  <c r="M10" i="1"/>
  <c r="L10" i="1"/>
  <c r="K10" i="1"/>
  <c r="G8" i="1"/>
  <c r="F8" i="1"/>
  <c r="G9" i="1"/>
  <c r="F9" i="1"/>
  <c r="D7" i="1"/>
  <c r="C7" i="1"/>
  <c r="F51" i="1" l="1"/>
  <c r="F50" i="1"/>
  <c r="F49" i="1"/>
  <c r="F39" i="1"/>
  <c r="F38" i="1"/>
  <c r="F31" i="1"/>
  <c r="F37" i="1"/>
  <c r="F36" i="1"/>
  <c r="F35" i="1"/>
  <c r="F34" i="1"/>
  <c r="E30" i="1"/>
  <c r="F33" i="1"/>
  <c r="F32" i="1"/>
  <c r="F48" i="1" l="1"/>
  <c r="F30" i="1"/>
</calcChain>
</file>

<file path=xl/sharedStrings.xml><?xml version="1.0" encoding="utf-8"?>
<sst xmlns="http://schemas.openxmlformats.org/spreadsheetml/2006/main" count="96" uniqueCount="57">
  <si>
    <t>(En número)</t>
  </si>
  <si>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</si>
  <si>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</si>
  <si>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</si>
  <si>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</si>
  <si>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</si>
  <si>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</si>
  <si>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</si>
  <si>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</si>
  <si>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</si>
  <si>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</si>
  <si>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</si>
  <si>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</si>
  <si>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</si>
  <si>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</si>
  <si>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</si>
  <si>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Santa Cruz</t>
  </si>
  <si>
    <t>La Paz</t>
  </si>
  <si>
    <t>Cochabamba</t>
  </si>
  <si>
    <t>Tarija</t>
  </si>
  <si>
    <t>Chuquisaca</t>
  </si>
  <si>
    <t>Potosí</t>
  </si>
  <si>
    <t>Beni</t>
  </si>
  <si>
    <t>Oruro</t>
  </si>
  <si>
    <t>Pando</t>
  </si>
  <si>
    <t>VARIACIÓN PORCENTUAL</t>
  </si>
  <si>
    <t>PERIODO ANTERIOR</t>
  </si>
  <si>
    <t>PERIODO SIMILAR</t>
  </si>
  <si>
    <t xml:space="preserve"> ACUMULADA</t>
  </si>
  <si>
    <t>DEPARTAMENTO</t>
  </si>
  <si>
    <t>Elaboración: Observatorio Boliviano de Seguridad Ciudadana y Lucha Contra las Drogas</t>
  </si>
  <si>
    <t>2026(p)</t>
  </si>
  <si>
    <r>
      <t>2026</t>
    </r>
    <r>
      <rPr>
        <b/>
        <vertAlign val="superscript"/>
        <sz val="11"/>
        <color theme="0"/>
        <rFont val="Arial"/>
        <family val="2"/>
      </rPr>
      <t>(p)</t>
    </r>
  </si>
  <si>
    <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</si>
  <si>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Dif. ene-febero</t>
  </si>
  <si>
    <t>(En porcentaje)</t>
  </si>
  <si>
    <t>SEXO</t>
  </si>
  <si>
    <t>Hombres</t>
  </si>
  <si>
    <t>Mujeres</t>
  </si>
  <si>
    <t>Indeterminado</t>
  </si>
  <si>
    <r>
      <t>BOLIVIA: DENUNCIAS DE DELITOS DE VIOLENCIA FAMILIAR,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</si>
  <si>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t>BOLIVIA: DENUNCIAS DE DELITOS DE VIOLENCIA FAMILIAR, POR AÑO, 2021 - 2026</t>
    </r>
    <r>
      <rPr>
        <b/>
        <vertAlign val="superscript"/>
        <sz val="11"/>
        <color theme="1"/>
        <rFont val="Arial"/>
        <family val="2"/>
      </rPr>
      <t>(p)</t>
    </r>
  </si>
  <si>
    <t>TIPO DE VIOLENCIA</t>
  </si>
  <si>
    <t>Violencia Física</t>
  </si>
  <si>
    <t>Violencia Psicológica</t>
  </si>
  <si>
    <t>Otros</t>
  </si>
  <si>
    <t>Fuente: Policía Boliviana</t>
  </si>
  <si>
    <t>Nota: Los delitos de violencia familiar incluyen: violencia familiar y/o doméstica, violencia económica y violencia patrimonial.</t>
  </si>
  <si>
    <t>BOLETÍN ESTADÍSTICO DE DENUNCIA DE VIOLENCIA FAMILIAR
A JULIO DE 2026</t>
  </si>
  <si>
    <t>(p): Información preliminar actualizada a julio del 2026</t>
  </si>
  <si>
    <t>BOLIVIA: DENUNCIAS DE DELITOS DE VIOLENCIA FAMILIAR, POR AÑO, SEGÚN DEPARTAMENTO,  ENERO A JULIO 2025 - 2026(p)</t>
  </si>
  <si>
    <t>VARIACIÓN PORCENTUAL ACUMULADA DE ENERO A JULIO</t>
  </si>
  <si>
    <t>BOLIVIA: DENUNCIAS DE DELITOS DE VIOLENCIA FAMILIAR, POR AÑO, SEGÚN TIPO DE VIOLENCIA,  ENERO A JULIO 2025 - 2026(p)</t>
  </si>
  <si>
    <t>BOLIVIA: DENUNCIAS DE DELITOS DE VIOLENCIA FAMILIAR, POR AÑO, SEGÚN SEXO,  ENERO A JULIO 2025 - 2026(p)</t>
  </si>
  <si>
    <t>BOLIVIA: DENUNCIAS DE DELITOS DE VIOLENCIA FAMILIAR, SEGÚN SEXO,  ENERO A JULIO 2026(p)</t>
  </si>
  <si>
    <t>Enero - Julio</t>
  </si>
  <si>
    <t>Agosto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</si>
</sst>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1237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3" fontId="4" fillId="3" borderId="3" xfId="0" applyNumberFormat="1" applyFont="1" applyFill="1" applyBorder="1" applyAlignment="1">
      <alignment horizontal="right" vertical="center"/>
    </xf>
    <xf numFmtId="10" fontId="4" fillId="3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center"/>
    </xf>
    <xf numFmtId="10" fontId="2" fillId="2" borderId="1" xfId="1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39" fontId="2" fillId="2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10" fontId="4" fillId="3" borderId="3" xfId="1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10" fontId="2" fillId="2" borderId="1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10" fontId="13" fillId="0" borderId="0" xfId="1" applyNumberFormat="1" applyFont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vertical="center"/>
    </xf>
    <xf numFmtId="3" fontId="16" fillId="0" borderId="0" xfId="0" applyNumberFormat="1" applyFont="1" applyAlignment="1">
      <alignment vertical="center"/>
    </xf>
    <xf numFmtId="0" fontId="17" fillId="3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6D5F3"/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BOLETIN_VIOLENCIA_JUL_2026!$J$8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rgbClr val="51237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BOLETIN_VIOLENCIA_JUL_2026!$K$8:$P$8</c:f>
              <c:numCache>
                <c:formatCode>#,##0</c:formatCode>
                <c:ptCount val="6"/>
                <c:pt idx="0">
                  <c:v>19691</c:v>
                </c:pt>
                <c:pt idx="1">
                  <c:v>21129</c:v>
                </c:pt>
                <c:pt idx="2">
                  <c:v>19706</c:v>
                </c:pt>
                <c:pt idx="3">
                  <c:v>19817</c:v>
                </c:pt>
                <c:pt idx="4">
                  <c:v>18387</c:v>
                </c:pt>
                <c:pt idx="5">
                  <c:v>16430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F6-4FA8-9165-2C6F4C8EB59C}"/>
            </c:ext>
          </c:extLst>
        </c:ser>
        <c:ser>
          <c:idx val="1"/>
          <c:order val="1"/>
          <c:tx>
            <c:strRef>
              <c:f>BOLETIN_VIOLENCIA_JUL_2026!$J$10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E6D5F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BOLETIN_VIOLENCIA_JUL_2026!$K$10:$P$10</c:f>
              <c:numCache>
                <c:formatCode>#,##0</c:formatCode>
                <c:ptCount val="6"/>
                <c:pt idx="0">
                  <c:v>34422</c:v>
                </c:pt>
                <c:pt idx="1">
                  <c:v>36470</c:v>
                </c:pt>
                <c:pt idx="2">
                  <c:v>35691</c:v>
                </c:pt>
                <c:pt idx="3">
                  <c:v>34024</c:v>
                </c:pt>
                <c:pt idx="4">
                  <c:v>31723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F6-4FA8-9165-2C6F4C8EB5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BOLETIN_VIOLENCIA_JUL_2026!$C$29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51237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966066531027195E-3"/>
                  <c:y val="-2.58646397788849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03-43FE-B21E-AFFECE3114E6}"/>
                </c:ext>
              </c:extLst>
            </c:dLbl>
            <c:dLbl>
              <c:idx val="1"/>
              <c:layout>
                <c:manualLayout>
                  <c:x val="-5.0898199593081587E-3"/>
                  <c:y val="-1.10848456195221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03-43FE-B21E-AFFECE3114E6}"/>
                </c:ext>
              </c:extLst>
            </c:dLbl>
            <c:dLbl>
              <c:idx val="2"/>
              <c:layout>
                <c:manualLayout>
                  <c:x val="-5.0898199593081275E-3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03-43FE-B21E-AFFECE311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Tarija</c:v>
                </c:pt>
                <c:pt idx="4">
                  <c:v>Potosí</c:v>
                </c:pt>
                <c:pt idx="5">
                  <c:v>Chuquisaca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BOLETIN_VIOLENCIA_JUL_2026!$C$31:$C$39</c:f>
              <c:numCache>
                <c:formatCode>#,##0</c:formatCode>
                <c:ptCount val="9"/>
                <c:pt idx="0">
                  <c:v>6554</c:v>
                </c:pt>
                <c:pt idx="1">
                  <c:v>4858</c:v>
                </c:pt>
                <c:pt idx="2">
                  <c:v>2928</c:v>
                </c:pt>
                <c:pt idx="3">
                  <c:v>1148</c:v>
                </c:pt>
                <c:pt idx="4">
                  <c:v>1046</c:v>
                </c:pt>
                <c:pt idx="5">
                  <c:v>850</c:v>
                </c:pt>
                <c:pt idx="6">
                  <c:v>435</c:v>
                </c:pt>
                <c:pt idx="7">
                  <c:v>358</c:v>
                </c:pt>
                <c:pt idx="8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A-4955-84C5-5A67810280D9}"/>
            </c:ext>
          </c:extLst>
        </c:ser>
        <c:ser>
          <c:idx val="1"/>
          <c:order val="1"/>
          <c:tx>
            <c:strRef>
              <c:f>BOLETIN_VIOLENCIA_JUL_2026!$D$29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rgbClr val="E6D5F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966066531027196E-2"/>
                  <c:y val="-1.693498517320941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B4-4E6E-9259-267CA840BDDF}"/>
                </c:ext>
              </c:extLst>
            </c:dLbl>
            <c:dLbl>
              <c:idx val="1"/>
              <c:layout>
                <c:manualLayout>
                  <c:x val="1.0179639918616317E-2"/>
                  <c:y val="-3.69494853984070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6B4-4E6E-9259-267CA840BDDF}"/>
                </c:ext>
              </c:extLst>
            </c:dLbl>
            <c:dLbl>
              <c:idx val="2"/>
              <c:layout>
                <c:manualLayout>
                  <c:x val="1.017963991861631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03-43FE-B21E-AFFECE3114E6}"/>
                </c:ext>
              </c:extLst>
            </c:dLbl>
            <c:dLbl>
              <c:idx val="3"/>
              <c:layout>
                <c:manualLayout>
                  <c:x val="0"/>
                  <c:y val="-4.06444339382478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E7-4817-8231-2C8F752E721C}"/>
                </c:ext>
              </c:extLst>
            </c:dLbl>
            <c:dLbl>
              <c:idx val="4"/>
              <c:layout>
                <c:manualLayout>
                  <c:x val="3.3932133062055015E-3"/>
                  <c:y val="-2.955958831872574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E7-4817-8231-2C8F752E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Tarija</c:v>
                </c:pt>
                <c:pt idx="4">
                  <c:v>Potosí</c:v>
                </c:pt>
                <c:pt idx="5">
                  <c:v>Chuquisaca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BOLETIN_VIOLENCIA_JUL_2026!$D$31:$D$39</c:f>
              <c:numCache>
                <c:formatCode>#,##0</c:formatCode>
                <c:ptCount val="9"/>
                <c:pt idx="0">
                  <c:v>5772</c:v>
                </c:pt>
                <c:pt idx="1">
                  <c:v>3827</c:v>
                </c:pt>
                <c:pt idx="2">
                  <c:v>2889</c:v>
                </c:pt>
                <c:pt idx="3">
                  <c:v>1224</c:v>
                </c:pt>
                <c:pt idx="4">
                  <c:v>1060</c:v>
                </c:pt>
                <c:pt idx="5">
                  <c:v>747</c:v>
                </c:pt>
                <c:pt idx="6">
                  <c:v>417</c:v>
                </c:pt>
                <c:pt idx="7">
                  <c:v>354</c:v>
                </c:pt>
                <c:pt idx="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8A-4955-84C5-5A67810280D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BOLETIN_VIOLENCIA_JUL_2026!$C$47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51237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BOLETIN_VIOLENCIA_JUL_2026!$B$49:$B$51</c:f>
              <c:strCache>
                <c:ptCount val="3"/>
                <c:pt idx="0">
                  <c:v>Violencia Física</c:v>
                </c:pt>
                <c:pt idx="1">
                  <c:v>Violencia Psicológica</c:v>
                </c:pt>
                <c:pt idx="2">
                  <c:v>Otros</c:v>
                </c:pt>
              </c:strCache>
            </c:strRef>
          </c:cat>
          <c:val>
            <c:numRef>
              <c:f>BOLETIN_VIOLENCIA_JUL_2026!$C$49:$C$51</c:f>
              <c:numCache>
                <c:formatCode>#,##0</c:formatCode>
                <c:ptCount val="3"/>
                <c:pt idx="0">
                  <c:v>13781</c:v>
                </c:pt>
                <c:pt idx="1">
                  <c:v>4517</c:v>
                </c:pt>
                <c:pt idx="2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2-4E7C-90C4-09CE15E2FA2B}"/>
            </c:ext>
          </c:extLst>
        </c:ser>
        <c:ser>
          <c:idx val="1"/>
          <c:order val="1"/>
          <c:tx>
            <c:strRef>
              <c:f>BOLETIN_VIOLENCIA_JUL_2026!$D$47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rgbClr val="E6D5F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BOLETIN_VIOLENCIA_JUL_2026!$B$49:$B$51</c:f>
              <c:strCache>
                <c:ptCount val="3"/>
                <c:pt idx="0">
                  <c:v>Violencia Física</c:v>
                </c:pt>
                <c:pt idx="1">
                  <c:v>Violencia Psicológica</c:v>
                </c:pt>
                <c:pt idx="2">
                  <c:v>Otros</c:v>
                </c:pt>
              </c:strCache>
            </c:strRef>
          </c:cat>
          <c:val>
            <c:numRef>
              <c:f>BOLETIN_VIOLENCIA_JUL_2026!$D$49:$D$51</c:f>
              <c:numCache>
                <c:formatCode>#,##0</c:formatCode>
                <c:ptCount val="3"/>
                <c:pt idx="0">
                  <c:v>12543</c:v>
                </c:pt>
                <c:pt idx="1">
                  <c:v>3833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52-4E7C-90C4-09CE15E2FA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BOLETIN_VIOLENCIA_JUL_2026!$B$62:$B$64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tx>
          <c:spPr>
            <a:solidFill>
              <a:srgbClr val="512373"/>
            </a:solidFill>
          </c:spPr>
          <c:dPt>
            <c:idx val="0"/>
            <c:bubble3D val="0"/>
            <c:spPr>
              <a:solidFill>
                <a:srgbClr val="E6D5F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7-4397-85DF-FDED89B88A4C}"/>
              </c:ext>
            </c:extLst>
          </c:dPt>
          <c:dPt>
            <c:idx val="1"/>
            <c:bubble3D val="0"/>
            <c:spPr>
              <a:solidFill>
                <a:srgbClr val="51237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7-4397-85DF-FDED89B88A4C}"/>
              </c:ext>
            </c:extLst>
          </c:dPt>
          <c:dPt>
            <c:idx val="2"/>
            <c:bubble3D val="0"/>
            <c:spPr>
              <a:solidFill>
                <a:srgbClr val="51237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F7-4397-85DF-FDED89B88A4C}"/>
              </c:ext>
            </c:extLst>
          </c:dPt>
          <c:dLbls>
            <c:dLbl>
              <c:idx val="0"/>
              <c:layout>
                <c:manualLayout>
                  <c:x val="0.16437462783905635"/>
                  <c:y val="8.2597348968195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F7-4397-85DF-FDED89B88A4C}"/>
                </c:ext>
              </c:extLst>
            </c:dLbl>
            <c:dLbl>
              <c:idx val="1"/>
              <c:layout>
                <c:manualLayout>
                  <c:x val="-0.10534540647677575"/>
                  <c:y val="-6.050340214508119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F7-4397-85DF-FDED89B88A4C}"/>
                </c:ext>
              </c:extLst>
            </c:dLbl>
            <c:dLbl>
              <c:idx val="2"/>
              <c:layout>
                <c:manualLayout>
                  <c:x val="-0.10831974803959946"/>
                  <c:y val="2.031242443294481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F7-4397-85DF-FDED89B88A4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BOLETIN_VIOLENCIA_JUL_2026!$B$62:$B$64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cat>
          <c:val>
            <c:numRef>
              <c:f>BOLETIN_VIOLENCIA_JUL_2026!$F$62:$F$64</c:f>
              <c:numCache>
                <c:formatCode>0.00%</c:formatCode>
                <c:ptCount val="3"/>
                <c:pt idx="0">
                  <c:v>6.542909312233719E-2</c:v>
                </c:pt>
                <c:pt idx="1">
                  <c:v>0.93323189287888009</c:v>
                </c:pt>
                <c:pt idx="2">
                  <c:v>1.3390139987827145E-3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F7-4397-85DF-FDED89B88A4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209548</xdr:colOff>
      <xdr:row>3</xdr:row>
      <xdr:rowOff>185711</xdr:rowOff>
    </xdr:from>
    <xdr:to>
      <xdr:col>16</xdr:col>
      <xdr:colOff>11204</xdr:colOff>
      <xdr:row>18</xdr:row>
      <xdr:rowOff>235325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6A67A56-BD31-4E68-B399-05C7E0A75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C5D81C40-35A0-2D14-88E6-005E384CF8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01C8B7-7610-444A-BD2F-BC90427D5E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/>
      </xdr:blipFill>
      <xdr:spPr>
        <a:xfrm>
          <a:off x="4435928" y="0"/>
          <a:ext cx="5405573" cy="1700893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51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57D42C8-5DED-495C-85C2-BB5F0C306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156881</xdr:colOff>
      <xdr:row>58</xdr:row>
      <xdr:rowOff>179294</xdr:rowOff>
    </xdr:from>
    <xdr:to>
      <xdr:col>16</xdr:col>
      <xdr:colOff>537882</xdr:colOff>
      <xdr:row>64</xdr:row>
      <xdr:rowOff>32496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92F9095-9390-42D3-A318-835495592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0.78569</cdr:x>
      <cdr:y>0.63936</cdr:y>
    </cdr:from>
    <cdr:to>
      <cdr:x>0.85044</cdr:x>
      <cdr:y>0.65938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06E58391-1FFA-56BC-9673-C10EBB209F52}"/>
            </a:ext>
          </a:extLst>
        </cdr:cNvPr>
        <cdr:cNvCxnSpPr/>
      </cdr:nvCxnSpPr>
      <cdr:spPr>
        <a:xfrm xmlns:a="http://schemas.openxmlformats.org/drawingml/2006/main">
          <a:off x="5945559" y="2482008"/>
          <a:ext cx="489985" cy="7771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0.76351</cdr:x>
      <cdr:y>0.56856</cdr:y>
    </cdr:from>
    <cdr:to>
      <cdr:x>0.886</cdr:x>
      <cdr:y>0.65572</cdr:y>
    </cdr:to>
    <cdr:sp macro="" textlink="BOLETIN_VIOLENCIA_JUL_2026!$P$11">
      <cdr:nvSpPr>
        <cdr:cNvPr id="3" name="CuadroTexto 5">
          <a:extLst xmlns:a="http://schemas.openxmlformats.org/drawingml/2006/main">
            <a:ext uri="{FF2B5EF4-FFF2-40B4-BE49-F238E27FC236}">
              <a16:creationId xmlns:a16="http://schemas.microsoft.com/office/drawing/2014/main" id="{F3E5B838-11F4-0EE3-5D7E-5793D3B04412}"/>
            </a:ext>
          </a:extLst>
        </cdr:cNvPr>
        <cdr:cNvSpPr txBox="1"/>
      </cdr:nvSpPr>
      <cdr:spPr>
        <a:xfrm xmlns:a="http://schemas.openxmlformats.org/drawingml/2006/main">
          <a:off x="5777715" y="2207148"/>
          <a:ext cx="926922" cy="3383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1" i="0" u="none" strike="noStrike">
              <a:solidFill>
                <a:srgbClr val="000000"/>
              </a:solidFill>
              <a:latin typeface="Verdana"/>
              <a:ea typeface="Verdana"/>
            </a:rPr>
            <a:pPr algn="ctr"/>
            <a:t>-10,64%</a:t>
          </a:fld>
          <a:endParaRPr lang="es-BO" sz="4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1B55-BE6B-4367-8CEB-77483E05AC4C}">
  <dimension ref="B1:S72"/>
  <sheetViews>
    <sheetView showGridLines="0" tabSelected="1" zoomScale="85" zoomScaleNormal="85" zoomScaleSheetLayoutView="85" workbookViewId="0">
      <selection activeCell="V2" sqref="V2"/>
    </sheetView>
  </sheetViews>
  <sheetFormatPr baseColWidth="10" defaultRowHeight="14.25" x14ac:dyDescent="0.25"/>
  <cols>
    <col min="1" max="1" width="2.28515625" style="1" customWidth="1"/>
    <col min="2" max="2" width="23.85546875" style="16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0" width="12.7109375" style="1" customWidth="1"/>
    <col min="11" max="11" width="12.7109375" style="1" bestFit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11.42578125" style="1"/>
    <col min="18" max="18" width="11.42578125" style="1" customWidth="1"/>
    <col min="19" max="16384" width="11.42578125" style="1"/>
  </cols>
  <sheetData>
    <row r="1" spans="2:19" ht="140.25" customHeight="1" x14ac:dyDescent="0.25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9" ht="56.25" customHeight="1" x14ac:dyDescent="0.25">
      <c r="B2" s="42" t="s">
        <v>48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2:19" ht="35.25" customHeight="1" x14ac:dyDescent="0.25">
      <c r="B3" s="37" t="s">
        <v>40</v>
      </c>
      <c r="C3" s="37"/>
      <c r="D3" s="37"/>
      <c r="E3" s="37"/>
      <c r="F3" s="37"/>
      <c r="G3" s="37"/>
      <c r="H3" s="2"/>
      <c r="I3" s="2"/>
      <c r="J3" s="37" t="s">
        <v>41</v>
      </c>
      <c r="K3" s="37"/>
      <c r="L3" s="37"/>
      <c r="M3" s="37"/>
      <c r="N3" s="37"/>
      <c r="O3" s="37"/>
      <c r="P3" s="37"/>
    </row>
    <row r="4" spans="2:19" ht="15" x14ac:dyDescent="0.25">
      <c r="B4" s="43" t="s">
        <v>0</v>
      </c>
      <c r="C4" s="43"/>
      <c r="D4" s="43"/>
      <c r="E4" s="43"/>
      <c r="F4" s="43"/>
      <c r="G4" s="43"/>
      <c r="H4" s="3"/>
      <c r="I4" s="3"/>
      <c r="J4" s="44" t="s">
        <v>0</v>
      </c>
      <c r="K4" s="44"/>
      <c r="L4" s="44"/>
      <c r="M4" s="44"/>
      <c r="N4" s="44"/>
      <c r="O4" s="44"/>
      <c r="P4" s="44"/>
      <c r="Q4" s="24"/>
      <c r="R4" s="24"/>
      <c r="S4" s="24"/>
    </row>
    <row r="5" spans="2:19" ht="17.25" customHeight="1" x14ac:dyDescent="0.25">
      <c r="B5" s="40" t="s">
        <v>1</v>
      </c>
      <c r="C5" s="40">
        <v>2025</v>
      </c>
      <c r="D5" s="40" t="s">
        <v>32</v>
      </c>
      <c r="E5" s="40" t="s">
        <v>25</v>
      </c>
      <c r="F5" s="40"/>
      <c r="G5" s="40"/>
      <c r="H5" s="3"/>
      <c r="I5" s="3"/>
      <c r="J5" s="27"/>
      <c r="K5" s="28"/>
      <c r="L5" s="28"/>
      <c r="M5" s="28"/>
      <c r="N5" s="24"/>
      <c r="O5" s="24"/>
      <c r="P5" s="24"/>
      <c r="Q5" s="24"/>
      <c r="R5" s="24"/>
      <c r="S5" s="24"/>
    </row>
    <row r="6" spans="2:19" ht="36" customHeight="1" x14ac:dyDescent="0.25">
      <c r="B6" s="40"/>
      <c r="C6" s="40"/>
      <c r="D6" s="40"/>
      <c r="E6" s="29" t="s">
        <v>28</v>
      </c>
      <c r="F6" s="29" t="s">
        <v>26</v>
      </c>
      <c r="G6" s="29" t="s">
        <v>27</v>
      </c>
      <c r="H6" s="4"/>
      <c r="I6" s="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2:19" ht="19.5" customHeight="1" x14ac:dyDescent="0.25">
      <c r="B7" s="5" t="s">
        <v>2</v>
      </c>
      <c r="C7" s="6">
        <f>SUM(C8:C19)</f>
        <v>31723</v>
      </c>
      <c r="D7" s="6">
        <f>SUM(D8:D19)</f>
        <v>16430</v>
      </c>
      <c r="E7" s="7">
        <f>+((SUM(D8:D14)/SUM(C8:C14))-1)</f>
        <v>-0.10643389351172028</v>
      </c>
      <c r="F7" s="7">
        <f>+((SUM(D8:D14)/SUM(C8:C14))-1)</f>
        <v>-0.10643389351172028</v>
      </c>
      <c r="G7" s="7">
        <f>+((SUM(D8:D14)/SUM(C8:C14))-1)</f>
        <v>-0.10643389351172028</v>
      </c>
      <c r="H7" s="4"/>
      <c r="I7" s="4"/>
      <c r="J7" s="24"/>
      <c r="K7" s="24">
        <v>2021</v>
      </c>
      <c r="L7" s="24">
        <v>2022</v>
      </c>
      <c r="M7" s="24">
        <v>2023</v>
      </c>
      <c r="N7" s="24">
        <v>2024</v>
      </c>
      <c r="O7" s="24">
        <v>2025</v>
      </c>
      <c r="P7" s="24" t="s">
        <v>31</v>
      </c>
      <c r="Q7" s="24"/>
      <c r="R7" s="24"/>
      <c r="S7" s="24"/>
    </row>
    <row r="8" spans="2:19" ht="19.5" customHeight="1" x14ac:dyDescent="0.25">
      <c r="B8" s="8" t="s">
        <v>3</v>
      </c>
      <c r="C8" s="9">
        <v>2793</v>
      </c>
      <c r="D8" s="9">
        <v>2466</v>
      </c>
      <c r="E8" s="10">
        <f>+((D8/C8)-1)</f>
        <v>-0.11707841031149302</v>
      </c>
      <c r="F8" s="10">
        <f>(D8/C19)-1</f>
        <v>-0.12460063897763574</v>
      </c>
      <c r="G8" s="10">
        <f>(D8/C8)-1</f>
        <v>-0.11707841031149302</v>
      </c>
      <c r="H8" s="4"/>
      <c r="I8" s="4"/>
      <c r="J8" s="24" t="s">
        <v>55</v>
      </c>
      <c r="K8" s="25">
        <v>19691</v>
      </c>
      <c r="L8" s="25">
        <v>21129</v>
      </c>
      <c r="M8" s="25">
        <v>19706</v>
      </c>
      <c r="N8" s="25">
        <v>19817</v>
      </c>
      <c r="O8" s="25">
        <v>18387</v>
      </c>
      <c r="P8" s="25">
        <v>16430</v>
      </c>
      <c r="Q8" s="24"/>
      <c r="R8" s="24"/>
      <c r="S8" s="24"/>
    </row>
    <row r="9" spans="2:19" ht="19.5" customHeight="1" x14ac:dyDescent="0.25">
      <c r="B9" s="8" t="s">
        <v>4</v>
      </c>
      <c r="C9" s="9">
        <v>2677</v>
      </c>
      <c r="D9" s="9">
        <v>2509</v>
      </c>
      <c r="E9" s="10">
        <f>+((SUM($D$8:D9)/SUM($C$8:C9))-1)</f>
        <v>-9.0493601462522832E-2</v>
      </c>
      <c r="F9" s="10">
        <f>(D9/D8)-1</f>
        <v>1.743714517437156E-2</v>
      </c>
      <c r="G9" s="10">
        <f>(D9/C9)-1</f>
        <v>-6.2756817332835224E-2</v>
      </c>
      <c r="H9" s="4"/>
      <c r="I9" s="4"/>
      <c r="J9" s="24" t="s">
        <v>56</v>
      </c>
      <c r="K9" s="25">
        <v>14731</v>
      </c>
      <c r="L9" s="25">
        <v>15341</v>
      </c>
      <c r="M9" s="25">
        <v>15985</v>
      </c>
      <c r="N9" s="25">
        <v>14207</v>
      </c>
      <c r="O9" s="25">
        <v>13336</v>
      </c>
      <c r="P9" s="24"/>
      <c r="Q9" s="24"/>
      <c r="R9" s="24"/>
      <c r="S9" s="24"/>
    </row>
    <row r="10" spans="2:19" ht="19.5" customHeight="1" x14ac:dyDescent="0.25">
      <c r="B10" s="8" t="s">
        <v>5</v>
      </c>
      <c r="C10" s="9">
        <v>2793</v>
      </c>
      <c r="D10" s="9">
        <v>2450</v>
      </c>
      <c r="E10" s="10">
        <f>+((SUM($D$8:D10)/SUM($C$8:C10))-1)</f>
        <v>-0.10141595062326036</v>
      </c>
      <c r="F10" s="10">
        <f>(D10/D9)-1</f>
        <v>-2.3515344758868073E-2</v>
      </c>
      <c r="G10" s="10">
        <f>(D10/C10)-1</f>
        <v>-0.1228070175438597</v>
      </c>
      <c r="H10" s="4"/>
      <c r="I10" s="4"/>
      <c r="J10" s="24" t="s">
        <v>15</v>
      </c>
      <c r="K10" s="25">
        <f>+K9+K8</f>
        <v>34422</v>
      </c>
      <c r="L10" s="25">
        <f t="shared" ref="L10:O10" si="0">+L9+L8</f>
        <v>36470</v>
      </c>
      <c r="M10" s="25">
        <f t="shared" si="0"/>
        <v>35691</v>
      </c>
      <c r="N10" s="25">
        <f t="shared" si="0"/>
        <v>34024</v>
      </c>
      <c r="O10" s="25">
        <f t="shared" si="0"/>
        <v>31723</v>
      </c>
      <c r="P10" s="25"/>
      <c r="Q10" s="24"/>
      <c r="R10" s="24"/>
      <c r="S10" s="24"/>
    </row>
    <row r="11" spans="2:19" ht="19.5" customHeight="1" x14ac:dyDescent="0.25">
      <c r="B11" s="8" t="s">
        <v>6</v>
      </c>
      <c r="C11" s="9">
        <v>2567</v>
      </c>
      <c r="D11" s="9">
        <v>2373</v>
      </c>
      <c r="E11" s="10">
        <f>+((SUM($D$8:D11)/SUM($C$8:C11))-1)</f>
        <v>-9.5290858725761818E-2</v>
      </c>
      <c r="F11" s="10">
        <f t="shared" ref="F11:F13" si="1">(D11/D10)-1</f>
        <v>-3.1428571428571472E-2</v>
      </c>
      <c r="G11" s="10">
        <f t="shared" ref="G11:G13" si="2">(D11/C11)-1</f>
        <v>-7.5574600701207584E-2</v>
      </c>
      <c r="H11" s="4"/>
      <c r="I11" s="4"/>
      <c r="J11" s="24" t="s">
        <v>34</v>
      </c>
      <c r="K11" s="24"/>
      <c r="L11" s="24"/>
      <c r="M11" s="24"/>
      <c r="N11" s="24"/>
      <c r="O11" s="26"/>
      <c r="P11" s="26">
        <f>+((P8/O8)-1)</f>
        <v>-0.10643389351172028</v>
      </c>
      <c r="Q11" s="24"/>
      <c r="R11" s="24"/>
      <c r="S11" s="24"/>
    </row>
    <row r="12" spans="2:19" ht="19.5" customHeight="1" x14ac:dyDescent="0.25">
      <c r="B12" s="8" t="s">
        <v>7</v>
      </c>
      <c r="C12" s="9">
        <v>2669</v>
      </c>
      <c r="D12" s="9">
        <v>2193</v>
      </c>
      <c r="E12" s="10">
        <f>+((SUM($D$8:D12)/SUM($C$8:C12))-1)</f>
        <v>-0.11171197866508631</v>
      </c>
      <c r="F12" s="10">
        <f t="shared" si="1"/>
        <v>-7.5853350189633351E-2</v>
      </c>
      <c r="G12" s="10">
        <f t="shared" si="2"/>
        <v>-0.17834394904458595</v>
      </c>
      <c r="H12" s="4"/>
      <c r="I12" s="4"/>
      <c r="J12" s="24"/>
      <c r="K12" s="34">
        <v>34422</v>
      </c>
      <c r="L12" s="34">
        <v>36470</v>
      </c>
      <c r="M12" s="34">
        <v>35691</v>
      </c>
      <c r="N12" s="34">
        <v>34024</v>
      </c>
      <c r="O12" s="34">
        <v>31723</v>
      </c>
      <c r="P12" s="24"/>
      <c r="Q12" s="24"/>
      <c r="R12" s="24"/>
      <c r="S12" s="24"/>
    </row>
    <row r="13" spans="2:19" ht="19.5" customHeight="1" x14ac:dyDescent="0.25">
      <c r="B13" s="8" t="s">
        <v>8</v>
      </c>
      <c r="C13" s="9">
        <v>2381</v>
      </c>
      <c r="D13" s="9">
        <v>2010</v>
      </c>
      <c r="E13" s="10">
        <f>+((SUM($D$8:D13)/SUM($C$8:C13))-1)</f>
        <v>-0.11832493702770785</v>
      </c>
      <c r="F13" s="10">
        <f t="shared" si="1"/>
        <v>-8.3447332421340614E-2</v>
      </c>
      <c r="G13" s="10">
        <f t="shared" si="2"/>
        <v>-0.15581688366232671</v>
      </c>
      <c r="H13" s="4"/>
      <c r="I13" s="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2:19" ht="19.5" customHeight="1" x14ac:dyDescent="0.25">
      <c r="B14" s="8" t="s">
        <v>9</v>
      </c>
      <c r="C14" s="9">
        <v>2507</v>
      </c>
      <c r="D14" s="9">
        <v>2429</v>
      </c>
      <c r="E14" s="10">
        <f>+((SUM($D$8:D14)/SUM($C$8:C14))-1)</f>
        <v>-0.10643389351172028</v>
      </c>
      <c r="F14" s="10">
        <f t="shared" ref="F14" si="3">(D14/D13)-1</f>
        <v>0.20845771144278613</v>
      </c>
      <c r="G14" s="10">
        <f t="shared" ref="G14" si="4">(D14/C14)-1</f>
        <v>-3.1112883925009993E-2</v>
      </c>
      <c r="H14" s="4"/>
      <c r="I14" s="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2:19" ht="19.5" customHeight="1" x14ac:dyDescent="0.25">
      <c r="B15" s="8" t="s">
        <v>10</v>
      </c>
      <c r="C15" s="9">
        <v>2431</v>
      </c>
      <c r="D15" s="9"/>
      <c r="E15" s="12"/>
      <c r="F15" s="12"/>
      <c r="G15" s="12"/>
      <c r="H15" s="4"/>
      <c r="I15" s="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2:19" ht="19.5" customHeight="1" x14ac:dyDescent="0.25">
      <c r="B16" s="8" t="s">
        <v>11</v>
      </c>
      <c r="C16" s="9">
        <v>2811</v>
      </c>
      <c r="D16" s="9"/>
      <c r="E16" s="12"/>
      <c r="F16" s="12"/>
      <c r="G16" s="12"/>
      <c r="H16" s="4"/>
      <c r="I16" s="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2:19" ht="19.5" customHeight="1" x14ac:dyDescent="0.25">
      <c r="B17" s="8" t="s">
        <v>12</v>
      </c>
      <c r="C17" s="13">
        <v>2822</v>
      </c>
      <c r="D17" s="9"/>
      <c r="E17" s="12"/>
      <c r="F17" s="12"/>
      <c r="G17" s="12"/>
      <c r="H17" s="4"/>
      <c r="I17" s="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2:19" ht="19.5" customHeight="1" x14ac:dyDescent="0.25">
      <c r="B18" s="8" t="s">
        <v>13</v>
      </c>
      <c r="C18" s="9">
        <v>2455</v>
      </c>
      <c r="D18" s="9"/>
      <c r="E18" s="12"/>
      <c r="F18" s="12"/>
      <c r="G18" s="12"/>
      <c r="H18" s="4"/>
      <c r="I18" s="4"/>
    </row>
    <row r="19" spans="2:19" ht="19.5" customHeight="1" x14ac:dyDescent="0.25">
      <c r="B19" s="8" t="s">
        <v>14</v>
      </c>
      <c r="C19" s="9">
        <v>2817</v>
      </c>
      <c r="D19" s="9"/>
      <c r="E19" s="12"/>
      <c r="F19" s="12"/>
      <c r="G19" s="12"/>
      <c r="H19" s="4"/>
      <c r="I19" s="4"/>
    </row>
    <row r="20" spans="2:19" x14ac:dyDescent="0.25">
      <c r="B20" s="14" t="s">
        <v>30</v>
      </c>
      <c r="C20" s="15"/>
      <c r="D20" s="15"/>
      <c r="E20" s="15"/>
      <c r="F20" s="15"/>
      <c r="G20" s="15"/>
      <c r="H20" s="4"/>
      <c r="I20" s="4"/>
      <c r="J20" s="14" t="s">
        <v>30</v>
      </c>
    </row>
    <row r="21" spans="2:19" x14ac:dyDescent="0.25">
      <c r="B21" s="14" t="s">
        <v>46</v>
      </c>
      <c r="H21" s="4"/>
      <c r="I21" s="4"/>
      <c r="J21" s="14" t="s">
        <v>46</v>
      </c>
    </row>
    <row r="22" spans="2:19" x14ac:dyDescent="0.25">
      <c r="B22" s="14" t="s">
        <v>49</v>
      </c>
      <c r="H22" s="4"/>
      <c r="I22" s="4"/>
      <c r="J22" s="14" t="s">
        <v>49</v>
      </c>
    </row>
    <row r="23" spans="2:19" x14ac:dyDescent="0.25">
      <c r="B23" s="14"/>
      <c r="H23" s="4"/>
      <c r="I23" s="4"/>
      <c r="J23" s="14"/>
    </row>
    <row r="24" spans="2:19" x14ac:dyDescent="0.25">
      <c r="B24" s="14"/>
      <c r="H24" s="4"/>
      <c r="I24" s="4"/>
      <c r="J24" s="14"/>
    </row>
    <row r="25" spans="2:19" x14ac:dyDescent="0.25">
      <c r="B25" s="14"/>
      <c r="H25" s="4"/>
      <c r="I25" s="4"/>
      <c r="J25" s="14"/>
    </row>
    <row r="26" spans="2:19" x14ac:dyDescent="0.25">
      <c r="H26" s="4"/>
      <c r="I26" s="4"/>
    </row>
    <row r="27" spans="2:19" ht="38.25" customHeight="1" x14ac:dyDescent="0.25">
      <c r="B27" s="37" t="s">
        <v>50</v>
      </c>
      <c r="C27" s="37"/>
      <c r="D27" s="37"/>
      <c r="E27" s="37"/>
      <c r="F27" s="37"/>
      <c r="G27" s="32"/>
      <c r="H27" s="4"/>
      <c r="I27" s="4"/>
      <c r="J27" s="37" t="s">
        <v>50</v>
      </c>
      <c r="K27" s="37"/>
      <c r="L27" s="37"/>
      <c r="M27" s="37"/>
      <c r="N27" s="37"/>
      <c r="O27" s="37"/>
      <c r="P27" s="37"/>
    </row>
    <row r="28" spans="2:19" ht="15" x14ac:dyDescent="0.25">
      <c r="B28" s="39" t="s">
        <v>0</v>
      </c>
      <c r="C28" s="39"/>
      <c r="D28" s="39"/>
      <c r="E28" s="39"/>
      <c r="F28" s="39"/>
      <c r="G28" s="33"/>
      <c r="J28" s="36" t="s">
        <v>0</v>
      </c>
      <c r="K28" s="36"/>
      <c r="L28" s="36"/>
      <c r="M28" s="36"/>
      <c r="N28" s="36"/>
      <c r="O28" s="36"/>
      <c r="P28" s="36"/>
    </row>
    <row r="29" spans="2:19" ht="77.25" customHeight="1" x14ac:dyDescent="0.25">
      <c r="B29" s="29" t="s">
        <v>29</v>
      </c>
      <c r="C29" s="30">
        <v>2025</v>
      </c>
      <c r="D29" s="30" t="s">
        <v>32</v>
      </c>
      <c r="E29" s="31" t="s">
        <v>51</v>
      </c>
      <c r="F29" s="31" t="s">
        <v>33</v>
      </c>
    </row>
    <row r="30" spans="2:19" ht="19.5" customHeight="1" x14ac:dyDescent="0.25">
      <c r="B30" s="5" t="s">
        <v>2</v>
      </c>
      <c r="C30" s="6">
        <f>SUM(C31:C39)</f>
        <v>18387</v>
      </c>
      <c r="D30" s="6">
        <f>SUM(D31:D39)</f>
        <v>16430</v>
      </c>
      <c r="E30" s="17">
        <f t="shared" ref="E30:E39" si="5">+((D30/C30)-1)</f>
        <v>-0.10643389351172028</v>
      </c>
      <c r="F30" s="17">
        <f>SUM(F31:F39)</f>
        <v>0.99999999999999989</v>
      </c>
      <c r="J30" s="4"/>
      <c r="K30" s="18"/>
    </row>
    <row r="31" spans="2:19" ht="19.5" customHeight="1" x14ac:dyDescent="0.25">
      <c r="B31" s="19" t="s">
        <v>16</v>
      </c>
      <c r="C31" s="20">
        <v>6554</v>
      </c>
      <c r="D31" s="20">
        <v>5772</v>
      </c>
      <c r="E31" s="21">
        <f t="shared" si="5"/>
        <v>-0.11931644797070495</v>
      </c>
      <c r="F31" s="21">
        <f t="shared" ref="F31:F39" si="6">+D31/$D$30</f>
        <v>0.35130858186244673</v>
      </c>
      <c r="J31" s="22"/>
      <c r="K31" s="23"/>
      <c r="L31" s="11"/>
      <c r="M31" s="11"/>
      <c r="N31" s="11"/>
      <c r="O31" s="11"/>
    </row>
    <row r="32" spans="2:19" ht="19.5" customHeight="1" x14ac:dyDescent="0.25">
      <c r="B32" s="19" t="s">
        <v>17</v>
      </c>
      <c r="C32" s="20">
        <v>4858</v>
      </c>
      <c r="D32" s="20">
        <v>3827</v>
      </c>
      <c r="E32" s="21">
        <f t="shared" si="5"/>
        <v>-0.21222725401399756</v>
      </c>
      <c r="F32" s="21">
        <f t="shared" si="6"/>
        <v>0.23292757151552038</v>
      </c>
      <c r="J32" s="22"/>
      <c r="K32" s="23"/>
      <c r="L32" s="11"/>
      <c r="M32" s="11"/>
      <c r="N32" s="11"/>
      <c r="O32" s="11"/>
    </row>
    <row r="33" spans="2:16" ht="19.5" customHeight="1" x14ac:dyDescent="0.25">
      <c r="B33" s="19" t="s">
        <v>18</v>
      </c>
      <c r="C33" s="20">
        <v>2928</v>
      </c>
      <c r="D33" s="20">
        <v>2889</v>
      </c>
      <c r="E33" s="21">
        <f t="shared" si="5"/>
        <v>-1.3319672131147486E-2</v>
      </c>
      <c r="F33" s="21">
        <f t="shared" si="6"/>
        <v>0.1758368837492392</v>
      </c>
      <c r="J33" s="22"/>
      <c r="K33" s="23"/>
      <c r="L33" s="11"/>
      <c r="M33" s="11"/>
      <c r="N33" s="11"/>
      <c r="O33" s="11"/>
    </row>
    <row r="34" spans="2:16" ht="19.5" customHeight="1" x14ac:dyDescent="0.25">
      <c r="B34" s="19" t="s">
        <v>19</v>
      </c>
      <c r="C34" s="20">
        <v>1148</v>
      </c>
      <c r="D34" s="20">
        <v>1224</v>
      </c>
      <c r="E34" s="21">
        <f t="shared" si="5"/>
        <v>6.6202090592334395E-2</v>
      </c>
      <c r="F34" s="21">
        <f t="shared" si="6"/>
        <v>7.4497869750456483E-2</v>
      </c>
      <c r="J34" s="22"/>
      <c r="K34" s="23"/>
      <c r="L34" s="11"/>
      <c r="M34" s="11"/>
      <c r="N34" s="11"/>
      <c r="O34" s="11"/>
    </row>
    <row r="35" spans="2:16" ht="19.5" customHeight="1" x14ac:dyDescent="0.25">
      <c r="B35" s="19" t="s">
        <v>21</v>
      </c>
      <c r="C35" s="20">
        <v>1046</v>
      </c>
      <c r="D35" s="20">
        <v>1060</v>
      </c>
      <c r="E35" s="21">
        <f t="shared" si="5"/>
        <v>1.3384321223709472E-2</v>
      </c>
      <c r="F35" s="21">
        <f t="shared" si="6"/>
        <v>6.4516129032258063E-2</v>
      </c>
      <c r="J35" s="22"/>
      <c r="K35" s="23"/>
      <c r="L35" s="11"/>
      <c r="M35" s="11"/>
      <c r="N35" s="11"/>
      <c r="O35" s="11"/>
    </row>
    <row r="36" spans="2:16" ht="19.5" customHeight="1" x14ac:dyDescent="0.25">
      <c r="B36" s="19" t="s">
        <v>20</v>
      </c>
      <c r="C36" s="20">
        <v>850</v>
      </c>
      <c r="D36" s="20">
        <v>747</v>
      </c>
      <c r="E36" s="21">
        <f t="shared" si="5"/>
        <v>-0.12117647058823533</v>
      </c>
      <c r="F36" s="21">
        <f t="shared" si="6"/>
        <v>4.5465611685940356E-2</v>
      </c>
      <c r="J36" s="22"/>
      <c r="K36" s="23"/>
      <c r="L36" s="11"/>
      <c r="M36" s="11"/>
      <c r="N36" s="11"/>
      <c r="O36" s="11"/>
    </row>
    <row r="37" spans="2:16" ht="19.5" customHeight="1" x14ac:dyDescent="0.25">
      <c r="B37" s="19" t="s">
        <v>22</v>
      </c>
      <c r="C37" s="20">
        <v>435</v>
      </c>
      <c r="D37" s="20">
        <v>417</v>
      </c>
      <c r="E37" s="21">
        <f t="shared" si="5"/>
        <v>-4.1379310344827558E-2</v>
      </c>
      <c r="F37" s="21">
        <f t="shared" si="6"/>
        <v>2.5380401704199636E-2</v>
      </c>
      <c r="J37" s="22"/>
      <c r="K37" s="23"/>
      <c r="L37" s="11"/>
      <c r="M37" s="11"/>
      <c r="N37" s="11"/>
      <c r="O37" s="11"/>
    </row>
    <row r="38" spans="2:16" ht="19.5" customHeight="1" x14ac:dyDescent="0.25">
      <c r="B38" s="19" t="s">
        <v>23</v>
      </c>
      <c r="C38" s="20">
        <v>358</v>
      </c>
      <c r="D38" s="20">
        <v>354</v>
      </c>
      <c r="E38" s="21">
        <f t="shared" si="5"/>
        <v>-1.1173184357541888E-2</v>
      </c>
      <c r="F38" s="21">
        <f t="shared" si="6"/>
        <v>2.1545952525867315E-2</v>
      </c>
      <c r="J38" s="22"/>
      <c r="K38" s="23"/>
      <c r="L38" s="11"/>
      <c r="M38" s="11"/>
      <c r="N38" s="11"/>
      <c r="O38" s="11"/>
    </row>
    <row r="39" spans="2:16" ht="19.5" customHeight="1" x14ac:dyDescent="0.25">
      <c r="B39" s="19" t="s">
        <v>24</v>
      </c>
      <c r="C39" s="20">
        <v>210</v>
      </c>
      <c r="D39" s="20">
        <v>140</v>
      </c>
      <c r="E39" s="21">
        <f t="shared" si="5"/>
        <v>-0.33333333333333337</v>
      </c>
      <c r="F39" s="21">
        <f t="shared" si="6"/>
        <v>8.5209981740718196E-3</v>
      </c>
      <c r="J39" s="22"/>
      <c r="K39" s="23"/>
      <c r="L39" s="11"/>
      <c r="M39" s="11"/>
      <c r="N39" s="11"/>
      <c r="O39" s="11"/>
    </row>
    <row r="40" spans="2:16" x14ac:dyDescent="0.25">
      <c r="B40" s="14" t="s">
        <v>30</v>
      </c>
      <c r="C40" s="15"/>
      <c r="D40" s="15"/>
      <c r="E40" s="15"/>
      <c r="F40" s="15"/>
      <c r="G40" s="15"/>
      <c r="J40" s="14" t="s">
        <v>30</v>
      </c>
    </row>
    <row r="41" spans="2:16" x14ac:dyDescent="0.25">
      <c r="B41" s="14" t="s">
        <v>46</v>
      </c>
      <c r="J41" s="14" t="s">
        <v>46</v>
      </c>
    </row>
    <row r="42" spans="2:16" x14ac:dyDescent="0.25">
      <c r="B42" s="14" t="s">
        <v>49</v>
      </c>
      <c r="J42" s="14" t="s">
        <v>49</v>
      </c>
    </row>
    <row r="43" spans="2:16" x14ac:dyDescent="0.25">
      <c r="B43" s="14"/>
      <c r="J43" s="14"/>
    </row>
    <row r="44" spans="2:16" x14ac:dyDescent="0.25">
      <c r="B44" s="14"/>
      <c r="J44" s="14"/>
    </row>
    <row r="45" spans="2:16" ht="38.25" customHeight="1" x14ac:dyDescent="0.25">
      <c r="B45" s="37" t="s">
        <v>52</v>
      </c>
      <c r="C45" s="37"/>
      <c r="D45" s="37"/>
      <c r="E45" s="37"/>
      <c r="F45" s="37"/>
      <c r="G45" s="32"/>
      <c r="H45" s="4"/>
      <c r="I45" s="4"/>
      <c r="J45" s="37" t="s">
        <v>52</v>
      </c>
      <c r="K45" s="37"/>
      <c r="L45" s="37"/>
      <c r="M45" s="37"/>
      <c r="N45" s="37"/>
      <c r="O45" s="37"/>
      <c r="P45" s="37"/>
    </row>
    <row r="46" spans="2:16" ht="15" x14ac:dyDescent="0.25">
      <c r="B46" s="39" t="s">
        <v>0</v>
      </c>
      <c r="C46" s="39"/>
      <c r="D46" s="39"/>
      <c r="E46" s="39"/>
      <c r="F46" s="39"/>
      <c r="G46" s="33"/>
      <c r="J46" s="36" t="s">
        <v>0</v>
      </c>
      <c r="K46" s="36"/>
      <c r="L46" s="36"/>
      <c r="M46" s="36"/>
      <c r="N46" s="36"/>
      <c r="O46" s="36"/>
      <c r="P46" s="36"/>
    </row>
    <row r="47" spans="2:16" ht="77.25" customHeight="1" x14ac:dyDescent="0.25">
      <c r="B47" s="29" t="s">
        <v>42</v>
      </c>
      <c r="C47" s="30">
        <v>2025</v>
      </c>
      <c r="D47" s="30" t="s">
        <v>32</v>
      </c>
      <c r="E47" s="31" t="s">
        <v>51</v>
      </c>
      <c r="F47" s="31" t="s">
        <v>33</v>
      </c>
    </row>
    <row r="48" spans="2:16" ht="19.5" customHeight="1" x14ac:dyDescent="0.25">
      <c r="B48" s="5" t="s">
        <v>2</v>
      </c>
      <c r="C48" s="6">
        <f>SUM(C49:C51)</f>
        <v>18387</v>
      </c>
      <c r="D48" s="6">
        <f>SUM(D49:D51)</f>
        <v>16430</v>
      </c>
      <c r="E48" s="17">
        <f>+((D48/C48)-1)</f>
        <v>-0.10643389351172028</v>
      </c>
      <c r="F48" s="17">
        <f>SUM(F49:F51)</f>
        <v>1</v>
      </c>
      <c r="J48" s="4"/>
      <c r="K48" s="18"/>
    </row>
    <row r="49" spans="2:16" ht="19.5" customHeight="1" x14ac:dyDescent="0.25">
      <c r="B49" s="19" t="s">
        <v>43</v>
      </c>
      <c r="C49" s="20">
        <v>13781</v>
      </c>
      <c r="D49" s="20">
        <v>12543</v>
      </c>
      <c r="E49" s="21">
        <f t="shared" ref="E49:E51" si="7">+((D49/C49)-1)</f>
        <v>-8.9833829185109959E-2</v>
      </c>
      <c r="F49" s="21">
        <f t="shared" ref="F49:F51" si="8">+D49/$D$30</f>
        <v>0.76342057212416314</v>
      </c>
      <c r="J49" s="22"/>
      <c r="K49" s="23"/>
      <c r="L49" s="11"/>
      <c r="M49" s="11"/>
      <c r="N49" s="11"/>
      <c r="O49" s="11"/>
    </row>
    <row r="50" spans="2:16" ht="30" customHeight="1" x14ac:dyDescent="0.25">
      <c r="B50" s="19" t="s">
        <v>44</v>
      </c>
      <c r="C50" s="20">
        <v>4517</v>
      </c>
      <c r="D50" s="20">
        <v>3833</v>
      </c>
      <c r="E50" s="21">
        <f t="shared" si="7"/>
        <v>-0.15142793889749839</v>
      </c>
      <c r="F50" s="21">
        <f t="shared" si="8"/>
        <v>0.23329275715155204</v>
      </c>
      <c r="J50" s="22"/>
      <c r="K50" s="23"/>
      <c r="L50" s="11"/>
      <c r="M50" s="11"/>
      <c r="N50" s="11"/>
      <c r="O50" s="11"/>
    </row>
    <row r="51" spans="2:16" ht="30" customHeight="1" x14ac:dyDescent="0.25">
      <c r="B51" s="19" t="s">
        <v>45</v>
      </c>
      <c r="C51" s="20">
        <v>89</v>
      </c>
      <c r="D51" s="20">
        <v>54</v>
      </c>
      <c r="E51" s="21">
        <f t="shared" si="7"/>
        <v>-0.3932584269662921</v>
      </c>
      <c r="F51" s="21">
        <f t="shared" si="8"/>
        <v>3.286670724284845E-3</v>
      </c>
      <c r="J51" s="22"/>
      <c r="K51" s="23"/>
      <c r="L51" s="11"/>
      <c r="M51" s="11"/>
      <c r="N51" s="11"/>
      <c r="O51" s="11"/>
    </row>
    <row r="52" spans="2:16" x14ac:dyDescent="0.25">
      <c r="B52" s="14" t="s">
        <v>30</v>
      </c>
      <c r="C52" s="15"/>
      <c r="D52" s="15"/>
      <c r="E52" s="15"/>
      <c r="F52" s="15"/>
      <c r="G52" s="15"/>
      <c r="J52" s="14" t="s">
        <v>30</v>
      </c>
    </row>
    <row r="53" spans="2:16" x14ac:dyDescent="0.25">
      <c r="B53" s="14" t="s">
        <v>46</v>
      </c>
      <c r="J53" s="14" t="s">
        <v>46</v>
      </c>
    </row>
    <row r="54" spans="2:16" x14ac:dyDescent="0.25">
      <c r="B54" s="14" t="s">
        <v>49</v>
      </c>
      <c r="J54" s="14" t="s">
        <v>49</v>
      </c>
    </row>
    <row r="55" spans="2:16" x14ac:dyDescent="0.25">
      <c r="B55" s="14"/>
      <c r="J55" s="14"/>
    </row>
    <row r="58" spans="2:16" ht="38.25" customHeight="1" x14ac:dyDescent="0.25">
      <c r="B58" s="37" t="s">
        <v>53</v>
      </c>
      <c r="C58" s="37"/>
      <c r="D58" s="37"/>
      <c r="E58" s="37"/>
      <c r="F58" s="37"/>
      <c r="G58" s="32"/>
      <c r="H58" s="4"/>
      <c r="I58" s="4"/>
      <c r="J58" s="37" t="s">
        <v>54</v>
      </c>
      <c r="K58" s="37"/>
      <c r="L58" s="37"/>
      <c r="M58" s="37"/>
      <c r="N58" s="37"/>
      <c r="O58" s="37"/>
      <c r="P58" s="37"/>
    </row>
    <row r="59" spans="2:16" ht="15" x14ac:dyDescent="0.25">
      <c r="B59" s="39" t="s">
        <v>0</v>
      </c>
      <c r="C59" s="39"/>
      <c r="D59" s="39"/>
      <c r="E59" s="39"/>
      <c r="F59" s="39"/>
      <c r="G59" s="33"/>
      <c r="J59" s="38" t="s">
        <v>35</v>
      </c>
      <c r="K59" s="38"/>
      <c r="L59" s="38"/>
      <c r="M59" s="38"/>
      <c r="N59" s="38"/>
      <c r="O59" s="38"/>
      <c r="P59" s="38"/>
    </row>
    <row r="60" spans="2:16" ht="77.25" customHeight="1" x14ac:dyDescent="0.25">
      <c r="B60" s="29" t="s">
        <v>36</v>
      </c>
      <c r="C60" s="29">
        <v>2025</v>
      </c>
      <c r="D60" s="29" t="s">
        <v>32</v>
      </c>
      <c r="E60" s="29" t="s">
        <v>51</v>
      </c>
      <c r="F60" s="29" t="s">
        <v>33</v>
      </c>
    </row>
    <row r="61" spans="2:16" ht="19.5" customHeight="1" x14ac:dyDescent="0.25">
      <c r="B61" s="5" t="s">
        <v>2</v>
      </c>
      <c r="C61" s="6">
        <f>SUM(C62:C64)</f>
        <v>18387</v>
      </c>
      <c r="D61" s="6">
        <f>SUM(D62:D64)</f>
        <v>16430</v>
      </c>
      <c r="E61" s="17">
        <f>+((D61/C61)-1)</f>
        <v>-0.10643389351172028</v>
      </c>
      <c r="F61" s="17">
        <f>SUM(F62:F64)</f>
        <v>0.99999999999999989</v>
      </c>
      <c r="J61" s="4"/>
      <c r="K61" s="18"/>
    </row>
    <row r="62" spans="2:16" ht="19.5" customHeight="1" x14ac:dyDescent="0.25">
      <c r="B62" s="19" t="s">
        <v>37</v>
      </c>
      <c r="C62" s="20">
        <v>1330</v>
      </c>
      <c r="D62" s="20">
        <v>1075</v>
      </c>
      <c r="E62" s="21">
        <f t="shared" ref="E62:E64" si="9">+((D62/C62)-1)</f>
        <v>-0.19172932330827064</v>
      </c>
      <c r="F62" s="21">
        <f>+D62/$D$61</f>
        <v>6.542909312233719E-2</v>
      </c>
      <c r="J62" s="22"/>
      <c r="K62" s="23"/>
      <c r="L62" s="11"/>
      <c r="M62" s="11"/>
      <c r="N62" s="11"/>
      <c r="O62" s="11"/>
    </row>
    <row r="63" spans="2:16" ht="19.5" customHeight="1" x14ac:dyDescent="0.25">
      <c r="B63" s="19" t="s">
        <v>38</v>
      </c>
      <c r="C63" s="20">
        <v>17014</v>
      </c>
      <c r="D63" s="20">
        <v>15333</v>
      </c>
      <c r="E63" s="21">
        <f t="shared" si="9"/>
        <v>-9.8800987422122954E-2</v>
      </c>
      <c r="F63" s="21">
        <f>+D63/$D$61</f>
        <v>0.93323189287888009</v>
      </c>
      <c r="J63" s="22"/>
      <c r="K63" s="23"/>
      <c r="L63" s="11"/>
      <c r="M63" s="11"/>
      <c r="N63" s="11"/>
      <c r="O63" s="11"/>
    </row>
    <row r="64" spans="2:16" ht="30" customHeight="1" x14ac:dyDescent="0.25">
      <c r="B64" s="19" t="s">
        <v>39</v>
      </c>
      <c r="C64" s="20">
        <v>43</v>
      </c>
      <c r="D64" s="20">
        <v>22</v>
      </c>
      <c r="E64" s="21">
        <f t="shared" si="9"/>
        <v>-0.48837209302325579</v>
      </c>
      <c r="F64" s="21">
        <f>+D64/$D$61</f>
        <v>1.3390139987827145E-3</v>
      </c>
      <c r="J64" s="22"/>
      <c r="K64" s="23"/>
      <c r="L64" s="11"/>
      <c r="M64" s="11"/>
      <c r="N64" s="11"/>
      <c r="O64" s="11"/>
    </row>
    <row r="65" spans="2:16" x14ac:dyDescent="0.25">
      <c r="B65" s="14" t="s">
        <v>30</v>
      </c>
      <c r="J65" s="14" t="s">
        <v>30</v>
      </c>
    </row>
    <row r="66" spans="2:16" x14ac:dyDescent="0.25">
      <c r="B66" s="14" t="s">
        <v>46</v>
      </c>
      <c r="J66" s="14" t="s">
        <v>46</v>
      </c>
    </row>
    <row r="67" spans="2:16" x14ac:dyDescent="0.25">
      <c r="B67" s="14" t="s">
        <v>49</v>
      </c>
      <c r="J67" s="14" t="s">
        <v>49</v>
      </c>
    </row>
    <row r="72" spans="2:16" ht="27.75" customHeight="1" x14ac:dyDescent="0.25">
      <c r="B72" s="35" t="s">
        <v>47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</row>
  </sheetData>
  <mergeCells count="23">
    <mergeCell ref="B1:O1"/>
    <mergeCell ref="B2:P2"/>
    <mergeCell ref="J3:P3"/>
    <mergeCell ref="B3:G3"/>
    <mergeCell ref="J27:P27"/>
    <mergeCell ref="E5:G5"/>
    <mergeCell ref="B4:G4"/>
    <mergeCell ref="J4:P4"/>
    <mergeCell ref="B5:B6"/>
    <mergeCell ref="B27:F27"/>
    <mergeCell ref="J28:P28"/>
    <mergeCell ref="D5:D6"/>
    <mergeCell ref="C5:C6"/>
    <mergeCell ref="J45:P45"/>
    <mergeCell ref="B28:F28"/>
    <mergeCell ref="B45:F45"/>
    <mergeCell ref="B72:P72"/>
    <mergeCell ref="J46:P46"/>
    <mergeCell ref="J58:P58"/>
    <mergeCell ref="J59:P59"/>
    <mergeCell ref="B46:F46"/>
    <mergeCell ref="B58:F58"/>
    <mergeCell ref="B59:F5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7" orientation="portrait" r:id="rId1"/>
  <ignoredErrors>
    <ignoredError sqref="E48 E61 E3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BOLETIN_VIOLENCIA_JUL_2026</vt:lpstr>
      <vt:lpstr>BOLETIN_VIOLENCIA_JUL_2026!Área_de_impresión</vt:lpstr>
      <vt:lpstr>BOLETIN_VIOLENCIA_JUL_2026!Títulos_a_imprimir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Milton Rafael Vargas Camberos</cp:lastModifiedBy>
  <cp:lastPrinted>2026-05-13T20:13:26Z</cp:lastPrinted>
  <dcterms:created xsi:type="dcterms:W3CDTF">2024-05-08T15:44:30Z</dcterms:created>
  <dcterms:modified xsi:type="dcterms:W3CDTF">2026-10-01T23:14:15Z</dcterms:modified>
</cp:coreProperties>
</file>