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13_ncr:1_{B44C555A-91C0-41BC-889B-7A60B91F121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LETIN_PERSONAS_JUL_2026" sheetId="1" r:id="rId1"/>
  </sheets>
  <definedNames>
    <definedName name="_xlnm.Print_Area" localSheetId="0">BOLETIN_PERSONAS_JUL_2026!$A$1:$P$69</definedName>
    <definedName name="_xlnm.Print_Titles" localSheetId="0">BOLETIN_PERSONAS_JUL_2026!$1:$1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G13" i="1"/>
  <c r="F13" i="1"/>
  <c r="E13" i="1"/>
  <c r="G12" i="1"/>
  <c r="F12" i="1"/>
  <c r="E12" i="1"/>
  <c r="G11" i="1"/>
  <c r="F11" i="1"/>
  <c r="E11" i="1"/>
  <c r="E8" i="1"/>
  <c r="E9" i="1"/>
  <c r="E10" i="1"/>
  <c r="F63" i="1"/>
  <c r="E63" i="1"/>
  <c r="E62" i="1"/>
  <c r="E61" i="1"/>
  <c r="D60" i="1"/>
  <c r="C60" i="1"/>
  <c r="E50" i="1"/>
  <c r="E49" i="1"/>
  <c r="D48" i="1"/>
  <c r="C48" i="1"/>
  <c r="E39" i="1"/>
  <c r="F38" i="1"/>
  <c r="E38" i="1"/>
  <c r="F37" i="1"/>
  <c r="E37" i="1"/>
  <c r="F36" i="1"/>
  <c r="E36" i="1"/>
  <c r="E35" i="1"/>
  <c r="E34" i="1"/>
  <c r="E33" i="1"/>
  <c r="E32" i="1"/>
  <c r="E31" i="1"/>
  <c r="D30" i="1"/>
  <c r="F35" i="1" s="1"/>
  <c r="C30" i="1"/>
  <c r="P11" i="1"/>
  <c r="O10" i="1"/>
  <c r="N10" i="1"/>
  <c r="M10" i="1"/>
  <c r="L10" i="1"/>
  <c r="K10" i="1"/>
  <c r="G10" i="1"/>
  <c r="F10" i="1"/>
  <c r="G9" i="1"/>
  <c r="F9" i="1"/>
  <c r="G8" i="1"/>
  <c r="F8" i="1"/>
  <c r="D7" i="1"/>
  <c r="C7" i="1"/>
  <c r="E60" i="1" l="1"/>
  <c r="F61" i="1"/>
  <c r="F60" i="1" s="1"/>
  <c r="F62" i="1"/>
  <c r="E48" i="1"/>
  <c r="F31" i="1"/>
  <c r="F39" i="1"/>
  <c r="E30" i="1"/>
  <c r="F32" i="1"/>
  <c r="F49" i="1"/>
  <c r="F33" i="1"/>
  <c r="F50" i="1"/>
  <c r="F34" i="1"/>
  <c r="F48" i="1" l="1"/>
  <c r="F30" i="1"/>
</calcChain>
</file>

<file path=xl/sharedStrings.xml><?xml version="1.0" encoding="utf-8"?>
<sst xmlns="http://schemas.openxmlformats.org/spreadsheetml/2006/main" count="95" uniqueCount="57">
  <si>
    <r>
      <rPr>
        <b/>
        <sz val="11"/>
        <color theme="1"/>
        <rFont val="Arial"/>
        <family val="2"/>
      </rPr>
      <t>BOLIVIA: DENUNCIAS DE DELITOS CONTRA LAS PERSONAS,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</si>
  <si>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rPr>
        <b/>
        <sz val="11"/>
        <color theme="1"/>
        <rFont val="Arial"/>
        <family val="2"/>
      </rPr>
      <t>BOLIVIA: DENUNCIAS DE DELITOS CONTRA LAS PERSONAS, POR AÑO, 2021 - 2026</t>
    </r>
    <r>
      <rPr>
        <b/>
        <vertAlign val="superscript"/>
        <sz val="11"/>
        <color theme="1"/>
        <rFont val="Arial"/>
        <family val="2"/>
      </rPr>
      <t>(p)</t>
    </r>
  </si>
  <si>
    <t>(En número)</t>
  </si>
  <si>
    <t>MES</t>
  </si>
  <si>
    <r>
      <rPr>
        <b/>
        <sz val="11"/>
        <color theme="0"/>
        <rFont val="Arial"/>
        <family val="2"/>
      </rPr>
      <t>2026</t>
    </r>
    <r>
      <rPr>
        <b/>
        <vertAlign val="superscript"/>
        <sz val="11"/>
        <color theme="0"/>
        <rFont val="Arial"/>
        <family val="2"/>
      </rPr>
      <t>(p)</t>
    </r>
  </si>
  <si>
    <t>VARIACIÓN PORCENTUAL</t>
  </si>
  <si>
    <t xml:space="preserve"> ACUMULADA</t>
  </si>
  <si>
    <t>PERIODO ANTERIOR</t>
  </si>
  <si>
    <t>PERIODO SIMILAR</t>
  </si>
  <si>
    <t>TOTAL</t>
  </si>
  <si>
    <t>2026(p)</t>
  </si>
  <si>
    <t>Enero</t>
  </si>
  <si>
    <t>Marzo</t>
  </si>
  <si>
    <t>Total</t>
  </si>
  <si>
    <t>Abril</t>
  </si>
  <si>
    <t>Dif. ene-febero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</si>
  <si>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</si>
  <si>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</si>
  <si>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</si>
  <si>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</si>
  <si>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</si>
  <si>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</si>
  <si>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</si>
  <si>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</si>
  <si>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Elaboración: Observatorio Boliviano de Seguridad Ciudadana y Lucha Contra las Drogas</t>
  </si>
  <si>
    <t xml:space="preserve">Fuente: Policía Boliviana </t>
  </si>
  <si>
    <t>DEPARTAMENTO</t>
  </si>
  <si>
    <r>
      <rPr>
        <b/>
        <sz val="10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</si>
  <si>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Santa Cruz</t>
  </si>
  <si>
    <t>La Paz</t>
  </si>
  <si>
    <t>Cochabamba</t>
  </si>
  <si>
    <t>Tarija</t>
  </si>
  <si>
    <t>Chuquisaca</t>
  </si>
  <si>
    <t>Potosí</t>
  </si>
  <si>
    <t>Beni</t>
  </si>
  <si>
    <t>Oruro</t>
  </si>
  <si>
    <t>Pando</t>
  </si>
  <si>
    <t>TIPO DE DELITO</t>
  </si>
  <si>
    <t>Lesiones Graves y Leves</t>
  </si>
  <si>
    <t>Lesiones Gravísimas</t>
  </si>
  <si>
    <t>(En porcentaje)</t>
  </si>
  <si>
    <t>SEXO</t>
  </si>
  <si>
    <r>
      <rPr>
        <b/>
        <sz val="11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</si>
  <si>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Hombres</t>
  </si>
  <si>
    <t>Mujeres</t>
  </si>
  <si>
    <t>Indeterminado</t>
  </si>
  <si>
    <t>Nota:Los delitos contra las personas incluyen: lesiones graves y leves, y lesiones gravísimas.</t>
  </si>
  <si>
    <t>Febrero</t>
  </si>
  <si>
    <t>BOLETÍN ESTADÍSTICO DE DENUNCIA DE DELITOS CONTRA LAS PERSONAS
A JULIO DE 2026</t>
  </si>
  <si>
    <t>(p): Información preliminar actualizada a julio del 2026</t>
  </si>
  <si>
    <t>BOLIVIA: DENUNCIAS DE DELITOS CONTRA LAS PERSONAS, POR AÑO, SEGÚN DEPARTAMENTO,  ENERO A JULIO 2025 - 2026(p)</t>
  </si>
  <si>
    <t>VARIACIÓN PORCENTUAL ACUMULADA DE ENERO A JULIO</t>
  </si>
  <si>
    <t>BOLIVIA: DENUNCIAS DE DELITOS CONTRA LAS PERSONAS, POR AÑO, SEGÚN TIPO DE DELITO,  ENERO A JULIO 2025 - 2026(p)</t>
  </si>
  <si>
    <t>BOLIVIA: DENUNCIAS DE DELITOS CONTRA LAS PERSONAS, POR AÑO, SEGÚN SEXO,  ENERO A JULIO 2025 - 2026(p)</t>
  </si>
  <si>
    <t>BOLIVIA: DENUNCIAS DE DELITOS CONTRA LAS PERSONAS, SEGÚN SEXO,  ENERO A JULIO 2026(p)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</si>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</sst>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vertAlign val="superscript"/>
      <sz val="11"/>
      <color theme="0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10" fontId="3" fillId="4" borderId="4" xfId="1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vertical="center"/>
    </xf>
    <xf numFmtId="10" fontId="1" fillId="2" borderId="4" xfId="1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9" fontId="1" fillId="2" borderId="4" xfId="0" applyNumberFormat="1" applyFont="1" applyFill="1" applyBorder="1" applyAlignment="1">
      <alignment vertical="center"/>
    </xf>
    <xf numFmtId="10" fontId="6" fillId="0" borderId="0" xfId="1" applyNumberFormat="1" applyFont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0" fontId="1" fillId="2" borderId="4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BOLETIN_PERSONAS_JUL_2026!$J$8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BOLETIN_PERSONAS_JUL_2026!$K$8:$P$8</c:f>
              <c:numCache>
                <c:formatCode>#,##0</c:formatCode>
                <c:ptCount val="6"/>
                <c:pt idx="0">
                  <c:v>3811</c:v>
                </c:pt>
                <c:pt idx="1">
                  <c:v>5447</c:v>
                </c:pt>
                <c:pt idx="2">
                  <c:v>6215</c:v>
                </c:pt>
                <c:pt idx="3">
                  <c:v>6949</c:v>
                </c:pt>
                <c:pt idx="4">
                  <c:v>6429</c:v>
                </c:pt>
                <c:pt idx="5">
                  <c:v>6305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E-4B52-88F5-0A27D7E215EE}"/>
            </c:ext>
          </c:extLst>
        </c:ser>
        <c:ser>
          <c:idx val="1"/>
          <c:order val="1"/>
          <c:tx>
            <c:strRef>
              <c:f>BOLETIN_PERSONAS_JUL_2026!$J$10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BOLETIN_PERSONAS_JUL_2026!$K$10:$P$10</c:f>
              <c:numCache>
                <c:formatCode>#,##0</c:formatCode>
                <c:ptCount val="6"/>
                <c:pt idx="0">
                  <c:v>6990</c:v>
                </c:pt>
                <c:pt idx="1">
                  <c:v>9862</c:v>
                </c:pt>
                <c:pt idx="2">
                  <c:v>11280</c:v>
                </c:pt>
                <c:pt idx="3">
                  <c:v>12054</c:v>
                </c:pt>
                <c:pt idx="4">
                  <c:v>11136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BE-4B52-88F5-0A27D7E215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80ba521-4ad2-4291-ad10-9c1ecf97c5b6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>
          <a:latin typeface="Arial" panose="020B0604020202020204" pitchFamily="7" charset="0"/>
          <a:cs typeface="Arial" panose="020B0604020202020204" pitchFamily="7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BOLETIN_PERSONAS_JUL_2026!$C$29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39321330620544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10-405D-8783-17744214FEED}"/>
                </c:ext>
              </c:extLst>
            </c:dLbl>
            <c:dLbl>
              <c:idx val="1"/>
              <c:layout>
                <c:manualLayout>
                  <c:x val="-5.0898199593081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10-405D-8783-17744214FEED}"/>
                </c:ext>
              </c:extLst>
            </c:dLbl>
            <c:dLbl>
              <c:idx val="2"/>
              <c:layout>
                <c:manualLayout>
                  <c:x val="-1.6966066531027195E-3"/>
                  <c:y val="3.694948539840676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10-405D-8783-17744214FE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Chuquisaca</c:v>
                </c:pt>
                <c:pt idx="5">
                  <c:v>Potosí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BOLETIN_PERSONAS_JUL_2026!$C$31:$C$39</c:f>
              <c:numCache>
                <c:formatCode>#,##0</c:formatCode>
                <c:ptCount val="9"/>
                <c:pt idx="0">
                  <c:v>1841</c:v>
                </c:pt>
                <c:pt idx="1">
                  <c:v>1716</c:v>
                </c:pt>
                <c:pt idx="2">
                  <c:v>1399</c:v>
                </c:pt>
                <c:pt idx="3">
                  <c:v>426</c:v>
                </c:pt>
                <c:pt idx="4">
                  <c:v>414</c:v>
                </c:pt>
                <c:pt idx="5">
                  <c:v>262</c:v>
                </c:pt>
                <c:pt idx="6">
                  <c:v>187</c:v>
                </c:pt>
                <c:pt idx="7">
                  <c:v>90</c:v>
                </c:pt>
                <c:pt idx="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10-405D-8783-17744214FEED}"/>
            </c:ext>
          </c:extLst>
        </c:ser>
        <c:ser>
          <c:idx val="1"/>
          <c:order val="1"/>
          <c:tx>
            <c:strRef>
              <c:f>BOLETIN_PERSONAS_JUL_2026!$D$29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179639918616317E-2"/>
                  <c:y val="-1.847474269920354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710-405D-8783-17744214FEED}"/>
                </c:ext>
              </c:extLst>
            </c:dLbl>
            <c:dLbl>
              <c:idx val="1"/>
              <c:layout>
                <c:manualLayout>
                  <c:x val="8.4830332655135669E-3"/>
                  <c:y val="-7.38989707968143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710-405D-8783-17744214FEED}"/>
                </c:ext>
              </c:extLst>
            </c:dLbl>
            <c:dLbl>
              <c:idx val="2"/>
              <c:layout>
                <c:manualLayout>
                  <c:x val="1.0179639918616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710-405D-8783-17744214FE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Chuquisaca</c:v>
                </c:pt>
                <c:pt idx="5">
                  <c:v>Potosí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BOLETIN_PERSONAS_JUL_2026!$D$31:$D$39</c:f>
              <c:numCache>
                <c:formatCode>#,##0</c:formatCode>
                <c:ptCount val="9"/>
                <c:pt idx="0">
                  <c:v>1810</c:v>
                </c:pt>
                <c:pt idx="1">
                  <c:v>1555</c:v>
                </c:pt>
                <c:pt idx="2">
                  <c:v>1288</c:v>
                </c:pt>
                <c:pt idx="3">
                  <c:v>424</c:v>
                </c:pt>
                <c:pt idx="4">
                  <c:v>428</c:v>
                </c:pt>
                <c:pt idx="5">
                  <c:v>441</c:v>
                </c:pt>
                <c:pt idx="6">
                  <c:v>161</c:v>
                </c:pt>
                <c:pt idx="7">
                  <c:v>107</c:v>
                </c:pt>
                <c:pt idx="8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710-405D-8783-17744214FE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d7bab90-764d-4856-a895-cb4144b80c7d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BOLETIN_PERSONAS_JUL_2026!$C$47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BOLETIN_PERSONAS_JUL_2026!$B$49:$B$50</c:f>
              <c:strCache>
                <c:ptCount val="2"/>
                <c:pt idx="0">
                  <c:v>Lesiones Graves y Leves</c:v>
                </c:pt>
                <c:pt idx="1">
                  <c:v>Lesiones Gravísimas</c:v>
                </c:pt>
              </c:strCache>
            </c:strRef>
          </c:cat>
          <c:val>
            <c:numRef>
              <c:f>BOLETIN_PERSONAS_JUL_2026!$C$49:$C$50</c:f>
              <c:numCache>
                <c:formatCode>#,##0</c:formatCode>
                <c:ptCount val="2"/>
                <c:pt idx="0">
                  <c:v>6355</c:v>
                </c:pt>
                <c:pt idx="1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1-40EE-978A-62B159B4C26F}"/>
            </c:ext>
          </c:extLst>
        </c:ser>
        <c:ser>
          <c:idx val="1"/>
          <c:order val="1"/>
          <c:tx>
            <c:strRef>
              <c:f>BOLETIN_PERSONAS_JUL_2026!$D$47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BOLETIN_PERSONAS_JUL_2026!$B$49:$B$50</c:f>
              <c:strCache>
                <c:ptCount val="2"/>
                <c:pt idx="0">
                  <c:v>Lesiones Graves y Leves</c:v>
                </c:pt>
                <c:pt idx="1">
                  <c:v>Lesiones Gravísimas</c:v>
                </c:pt>
              </c:strCache>
            </c:strRef>
          </c:cat>
          <c:val>
            <c:numRef>
              <c:f>BOLETIN_PERSONAS_JUL_2026!$D$49:$D$50</c:f>
              <c:numCache>
                <c:formatCode>#,##0</c:formatCode>
                <c:ptCount val="2"/>
                <c:pt idx="0">
                  <c:v>6147</c:v>
                </c:pt>
                <c:pt idx="1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81-40EE-978A-62B159B4C2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44165c8-da4c-415f-9081-6b1b4d9170f8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BOLETIN_PERSONAS_JUL_2026!$B$61:$B$63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tx>
          <c:spPr>
            <a:solidFill>
              <a:srgbClr val="512373"/>
            </a:solidFill>
          </c:spPr>
          <c:dPt>
            <c:idx val="0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DA-4D5C-82F8-FF97F5F79875}"/>
              </c:ext>
            </c:extLst>
          </c:dPt>
          <c:dPt>
            <c:idx val="1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DA-4D5C-82F8-FF97F5F79875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4DA-4D5C-82F8-FF97F5F79875}"/>
              </c:ext>
            </c:extLst>
          </c:dPt>
          <c:dLbls>
            <c:dLbl>
              <c:idx val="0"/>
              <c:layout>
                <c:manualLayout>
                  <c:x val="0.16437462783905599"/>
                  <c:y val="8.25973489681958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DA-4D5C-82F8-FF97F5F79875}"/>
                </c:ext>
              </c:extLst>
            </c:dLbl>
            <c:dLbl>
              <c:idx val="1"/>
              <c:layout>
                <c:manualLayout>
                  <c:x val="-0.105345406476776"/>
                  <c:y val="-6.05034021450812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DA-4D5C-82F8-FF97F5F79875}"/>
                </c:ext>
              </c:extLst>
            </c:dLbl>
            <c:dLbl>
              <c:idx val="2"/>
              <c:layout>
                <c:manualLayout>
                  <c:x val="-0.108319748039599"/>
                  <c:y val="2.031242443294480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DA-4D5C-82F8-FF97F5F7987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BOLETIN_PERSONAS_JUL_2026!$B$61:$B$63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cat>
          <c:val>
            <c:numRef>
              <c:f>BOLETIN_PERSONAS_JUL_2026!$F$61:$F$63</c:f>
              <c:numCache>
                <c:formatCode>0.00%</c:formatCode>
                <c:ptCount val="3"/>
                <c:pt idx="0">
                  <c:v>0.50452022204599523</c:v>
                </c:pt>
                <c:pt idx="1">
                  <c:v>0.45995241871530529</c:v>
                </c:pt>
                <c:pt idx="2">
                  <c:v>3.5527359238699444E-2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DA-4D5C-82F8-FF97F5F798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e4d318b8-fc70-4d09-ac0a-7b2f89d92235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220756</xdr:colOff>
      <xdr:row>3</xdr:row>
      <xdr:rowOff>152093</xdr:rowOff>
    </xdr:from>
    <xdr:to>
      <xdr:col>16</xdr:col>
      <xdr:colOff>67236</xdr:colOff>
      <xdr:row>18</xdr:row>
      <xdr:rowOff>201707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>
          <a:fillRect/>
        </a:stretch>
      </xdr:blipFill>
      <xdr:spPr>
        <a:xfrm>
          <a:off x="4581525" y="0"/>
          <a:ext cx="5356860" cy="1700530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50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156881</xdr:colOff>
      <xdr:row>57</xdr:row>
      <xdr:rowOff>179294</xdr:rowOff>
    </xdr:from>
    <xdr:to>
      <xdr:col>16</xdr:col>
      <xdr:colOff>537882</xdr:colOff>
      <xdr:row>63</xdr:row>
      <xdr:rowOff>32496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0.76499</cdr:x>
      <cdr:y>0.52237</cdr:y>
    </cdr:from>
    <cdr:to>
      <cdr:x>0.88748</cdr:x>
      <cdr:y>0.60953</cdr:y>
    </cdr:to>
    <cdr:sp macro="" textlink="BOLETIN_PERSONAS_JUL_2026!$P$11">
      <cdr:nvSpPr>
        <cdr:cNvPr id="2" name="Rectángulos 1"/>
        <cdr:cNvSpPr/>
      </cdr:nvSpPr>
      <cdr:spPr>
        <a:xfrm xmlns:a="http://schemas.openxmlformats.org/drawingml/2006/main">
          <a:off x="5823195" y="2027862"/>
          <a:ext cx="932413" cy="3383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 panose="020B0604030504040204"/>
              <a:ea typeface="Verdana" panose="020B0604030504040204"/>
            </a:rPr>
            <a:pPr algn="ctr"/>
            <a:t>-1,93%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0.79164</cdr:x>
      <cdr:y>0.59029</cdr:y>
    </cdr:from>
    <cdr:to>
      <cdr:x>0.84899</cdr:x>
      <cdr:y>0.59588</cdr:y>
    </cdr:to>
    <cdr:cxnSp macro="">
      <cdr:nvCxnSpPr>
        <cdr:cNvPr id="3" name="Conector recto de flecha 2">
          <a:extLst xmlns:a="http://schemas.openxmlformats.org/drawingml/2006/main">
            <a:ext uri="{FF2B5EF4-FFF2-40B4-BE49-F238E27FC236}">
              <a16:creationId xmlns:a16="http://schemas.microsoft.com/office/drawing/2014/main" id="{9F9DAC20-481B-CC3D-D153-6FF183BA6B16}"/>
            </a:ext>
          </a:extLst>
        </cdr:cNvPr>
        <cdr:cNvCxnSpPr/>
      </cdr:nvCxnSpPr>
      <cdr:spPr>
        <a:xfrm xmlns:a="http://schemas.openxmlformats.org/drawingml/2006/main">
          <a:off x="6026103" y="2291536"/>
          <a:ext cx="436557" cy="217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1"/>
  <sheetViews>
    <sheetView showGridLines="0" tabSelected="1" topLeftCell="A19" zoomScale="85" zoomScaleNormal="85" zoomScaleSheetLayoutView="85" workbookViewId="0">
      <selection activeCell="U29" sqref="U29"/>
    </sheetView>
  </sheetViews>
  <sheetFormatPr baseColWidth="10" defaultColWidth="11.42578125" defaultRowHeight="14.25"/>
  <cols>
    <col min="1" max="1" width="2.28515625" style="1" customWidth="1"/>
    <col min="2" max="2" width="23.85546875" style="2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1" width="12.7109375" style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9" ht="56.25" customHeight="1">
      <c r="B2" s="42" t="s">
        <v>48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9" ht="35.25" customHeight="1">
      <c r="B3" s="39" t="s">
        <v>0</v>
      </c>
      <c r="C3" s="39"/>
      <c r="D3" s="39"/>
      <c r="E3" s="39"/>
      <c r="F3" s="39"/>
      <c r="G3" s="39"/>
      <c r="H3" s="3"/>
      <c r="I3" s="3"/>
      <c r="J3" s="39" t="s">
        <v>1</v>
      </c>
      <c r="K3" s="39"/>
      <c r="L3" s="39"/>
      <c r="M3" s="39"/>
      <c r="N3" s="39"/>
      <c r="O3" s="39"/>
      <c r="P3" s="39"/>
    </row>
    <row r="4" spans="2:19" ht="15">
      <c r="B4" s="43" t="s">
        <v>2</v>
      </c>
      <c r="C4" s="43"/>
      <c r="D4" s="43"/>
      <c r="E4" s="43"/>
      <c r="F4" s="43"/>
      <c r="G4" s="43"/>
      <c r="H4" s="4"/>
      <c r="I4" s="4"/>
      <c r="J4" s="44" t="s">
        <v>2</v>
      </c>
      <c r="K4" s="44"/>
      <c r="L4" s="44"/>
      <c r="M4" s="44"/>
      <c r="N4" s="44"/>
      <c r="O4" s="44"/>
      <c r="P4" s="44"/>
      <c r="Q4" s="5"/>
      <c r="R4" s="5"/>
      <c r="S4" s="5"/>
    </row>
    <row r="5" spans="2:19" ht="17.25" customHeight="1">
      <c r="B5" s="38" t="s">
        <v>3</v>
      </c>
      <c r="C5" s="38">
        <v>2025</v>
      </c>
      <c r="D5" s="38" t="s">
        <v>4</v>
      </c>
      <c r="E5" s="38" t="s">
        <v>5</v>
      </c>
      <c r="F5" s="38"/>
      <c r="G5" s="38"/>
      <c r="H5" s="4"/>
      <c r="I5" s="4"/>
      <c r="J5" s="7"/>
      <c r="K5" s="8"/>
      <c r="L5" s="8"/>
      <c r="M5" s="8"/>
      <c r="N5" s="5"/>
      <c r="O5" s="5"/>
      <c r="P5" s="5"/>
      <c r="Q5" s="5"/>
      <c r="R5" s="5"/>
      <c r="S5" s="5"/>
    </row>
    <row r="6" spans="2:19" ht="36" customHeight="1">
      <c r="B6" s="38"/>
      <c r="C6" s="38"/>
      <c r="D6" s="38"/>
      <c r="E6" s="9" t="s">
        <v>6</v>
      </c>
      <c r="F6" s="9" t="s">
        <v>7</v>
      </c>
      <c r="G6" s="9" t="s">
        <v>8</v>
      </c>
      <c r="H6" s="10"/>
      <c r="I6" s="10"/>
      <c r="J6" s="5"/>
      <c r="K6" s="5"/>
      <c r="L6" s="5"/>
      <c r="M6" s="5"/>
      <c r="N6" s="5"/>
      <c r="O6" s="5"/>
      <c r="P6" s="5"/>
      <c r="Q6" s="5"/>
      <c r="R6" s="5"/>
      <c r="S6" s="5"/>
    </row>
    <row r="7" spans="2:19" ht="19.5" customHeight="1">
      <c r="B7" s="11" t="s">
        <v>9</v>
      </c>
      <c r="C7" s="12">
        <f>SUM(C8:C19)</f>
        <v>11136</v>
      </c>
      <c r="D7" s="12">
        <f>SUM(D8:D19)</f>
        <v>6305</v>
      </c>
      <c r="E7" s="13">
        <f>+((SUM(D8:D14)/SUM(C8:C14))-1)</f>
        <v>-1.9287603048685598E-2</v>
      </c>
      <c r="F7" s="13">
        <f>+((SUM(D8:D14)/SUM(C8:C14))-1)</f>
        <v>-1.9287603048685598E-2</v>
      </c>
      <c r="G7" s="13">
        <f>+((SUM(D8:D14)/SUM(C8:C14))-1)</f>
        <v>-1.9287603048685598E-2</v>
      </c>
      <c r="H7" s="10"/>
      <c r="I7" s="10"/>
      <c r="J7" s="5"/>
      <c r="K7" s="5">
        <v>2021</v>
      </c>
      <c r="L7" s="5">
        <v>2022</v>
      </c>
      <c r="M7" s="5">
        <v>2023</v>
      </c>
      <c r="N7" s="5">
        <v>2024</v>
      </c>
      <c r="O7" s="5">
        <v>2025</v>
      </c>
      <c r="P7" s="5" t="s">
        <v>10</v>
      </c>
      <c r="Q7" s="5"/>
      <c r="R7" s="5"/>
      <c r="S7" s="5"/>
    </row>
    <row r="8" spans="2:19" ht="19.5" customHeight="1">
      <c r="B8" s="14" t="s">
        <v>11</v>
      </c>
      <c r="C8" s="15">
        <v>933</v>
      </c>
      <c r="D8" s="15">
        <v>881</v>
      </c>
      <c r="E8" s="16">
        <f>+((D8/C8)-1)</f>
        <v>-5.5734190782422255E-2</v>
      </c>
      <c r="F8" s="16">
        <f>(D8/C19)-1</f>
        <v>-0.10376398779247198</v>
      </c>
      <c r="G8" s="16">
        <f>(D8/C8)-1</f>
        <v>-5.5734190782422255E-2</v>
      </c>
      <c r="H8" s="10"/>
      <c r="I8" s="10"/>
      <c r="J8" s="5" t="s">
        <v>55</v>
      </c>
      <c r="K8" s="17">
        <v>3811</v>
      </c>
      <c r="L8" s="17">
        <v>5447</v>
      </c>
      <c r="M8" s="17">
        <v>6215</v>
      </c>
      <c r="N8" s="17">
        <v>6949</v>
      </c>
      <c r="O8" s="17">
        <v>6429</v>
      </c>
      <c r="P8" s="17">
        <v>6305</v>
      </c>
      <c r="Q8" s="5"/>
      <c r="R8" s="5"/>
      <c r="S8" s="5"/>
    </row>
    <row r="9" spans="2:19" ht="19.5" customHeight="1">
      <c r="B9" s="14" t="s">
        <v>47</v>
      </c>
      <c r="C9" s="15">
        <v>871</v>
      </c>
      <c r="D9" s="15">
        <v>1024</v>
      </c>
      <c r="E9" s="16">
        <f>+((SUM($D$8:D9)/SUM($C$8:C9))-1)</f>
        <v>5.5986696230598598E-2</v>
      </c>
      <c r="F9" s="16">
        <f>(D9/D8)-1</f>
        <v>0.16231555051078317</v>
      </c>
      <c r="G9" s="16">
        <f>(D9/C9)-1</f>
        <v>0.17566016073478763</v>
      </c>
      <c r="H9" s="10"/>
      <c r="I9" s="10"/>
      <c r="J9" s="5" t="s">
        <v>56</v>
      </c>
      <c r="K9" s="17">
        <v>3179</v>
      </c>
      <c r="L9" s="17">
        <v>4415</v>
      </c>
      <c r="M9" s="17">
        <v>5065</v>
      </c>
      <c r="N9" s="17">
        <v>5105</v>
      </c>
      <c r="O9" s="17">
        <v>4707</v>
      </c>
      <c r="P9" s="5"/>
      <c r="Q9" s="5"/>
      <c r="R9" s="5"/>
      <c r="S9" s="5"/>
    </row>
    <row r="10" spans="2:19" ht="19.5" customHeight="1">
      <c r="B10" s="14" t="s">
        <v>12</v>
      </c>
      <c r="C10" s="15">
        <v>1028</v>
      </c>
      <c r="D10" s="15">
        <v>888</v>
      </c>
      <c r="E10" s="16">
        <f>+((SUM($D$8:D10)/SUM($C$8:C10))-1)</f>
        <v>-1.3771186440677985E-2</v>
      </c>
      <c r="F10" s="16">
        <f>(D10/D9)-1</f>
        <v>-0.1328125</v>
      </c>
      <c r="G10" s="16">
        <f>(D10/C10)-1</f>
        <v>-0.13618677042801552</v>
      </c>
      <c r="H10" s="10"/>
      <c r="I10" s="10"/>
      <c r="J10" s="5" t="s">
        <v>13</v>
      </c>
      <c r="K10" s="17">
        <f>+K9+K8</f>
        <v>6990</v>
      </c>
      <c r="L10" s="17">
        <f t="shared" ref="L10:O10" si="0">+L9+L8</f>
        <v>9862</v>
      </c>
      <c r="M10" s="17">
        <f t="shared" si="0"/>
        <v>11280</v>
      </c>
      <c r="N10" s="17">
        <f t="shared" si="0"/>
        <v>12054</v>
      </c>
      <c r="O10" s="17">
        <f t="shared" si="0"/>
        <v>11136</v>
      </c>
      <c r="P10" s="17"/>
      <c r="Q10" s="5"/>
      <c r="R10" s="5"/>
      <c r="S10" s="5"/>
    </row>
    <row r="11" spans="2:19" ht="19.5" customHeight="1">
      <c r="B11" s="14" t="s">
        <v>14</v>
      </c>
      <c r="C11" s="15">
        <v>930</v>
      </c>
      <c r="D11" s="15">
        <v>732</v>
      </c>
      <c r="E11" s="16">
        <f>+((SUM($D$8:D11)/SUM($C$8:C11))-1)</f>
        <v>-6.2998405103668276E-2</v>
      </c>
      <c r="F11" s="16">
        <f t="shared" ref="F11:F13" si="1">(D11/D10)-1</f>
        <v>-0.17567567567567566</v>
      </c>
      <c r="G11" s="16">
        <f t="shared" ref="G11:G13" si="2">(D11/C11)-1</f>
        <v>-0.2129032258064516</v>
      </c>
      <c r="H11" s="10"/>
      <c r="I11" s="10"/>
      <c r="J11" s="5" t="s">
        <v>15</v>
      </c>
      <c r="K11" s="5"/>
      <c r="L11" s="5"/>
      <c r="M11" s="5"/>
      <c r="N11" s="5"/>
      <c r="O11" s="19"/>
      <c r="P11" s="19">
        <f>+((P8/O8)-1)</f>
        <v>-1.9287603048685598E-2</v>
      </c>
      <c r="Q11" s="5"/>
      <c r="R11" s="5"/>
      <c r="S11" s="5"/>
    </row>
    <row r="12" spans="2:19" ht="19.5" customHeight="1">
      <c r="B12" s="14" t="s">
        <v>16</v>
      </c>
      <c r="C12" s="15">
        <v>992</v>
      </c>
      <c r="D12" s="15">
        <v>952</v>
      </c>
      <c r="E12" s="16">
        <f>+((SUM($D$8:D12)/SUM($C$8:C12))-1)</f>
        <v>-5.8266722759781286E-2</v>
      </c>
      <c r="F12" s="16">
        <f t="shared" si="1"/>
        <v>0.30054644808743158</v>
      </c>
      <c r="G12" s="16">
        <f t="shared" si="2"/>
        <v>-4.0322580645161255E-2</v>
      </c>
      <c r="H12" s="10"/>
      <c r="I12" s="10"/>
      <c r="J12" s="5"/>
      <c r="K12" s="34">
        <v>6990</v>
      </c>
      <c r="L12" s="34">
        <v>9862</v>
      </c>
      <c r="M12" s="34">
        <v>11280</v>
      </c>
      <c r="N12" s="34">
        <v>12054</v>
      </c>
      <c r="O12" s="34">
        <v>11136</v>
      </c>
      <c r="P12" s="5"/>
      <c r="Q12" s="5"/>
      <c r="R12" s="5"/>
      <c r="S12" s="5"/>
    </row>
    <row r="13" spans="2:19" ht="19.5" customHeight="1">
      <c r="B13" s="14" t="s">
        <v>17</v>
      </c>
      <c r="C13" s="15">
        <v>854</v>
      </c>
      <c r="D13" s="15">
        <v>847</v>
      </c>
      <c r="E13" s="16">
        <f>+((SUM($D$8:D13)/SUM($C$8:C13))-1)</f>
        <v>-5.0641940085591974E-2</v>
      </c>
      <c r="F13" s="16">
        <f t="shared" si="1"/>
        <v>-0.11029411764705888</v>
      </c>
      <c r="G13" s="16">
        <f t="shared" si="2"/>
        <v>-8.1967213114754189E-3</v>
      </c>
      <c r="H13" s="10"/>
      <c r="I13" s="10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2:19" ht="19.5" customHeight="1">
      <c r="B14" s="14" t="s">
        <v>18</v>
      </c>
      <c r="C14" s="15">
        <v>821</v>
      </c>
      <c r="D14" s="15">
        <v>981</v>
      </c>
      <c r="E14" s="16">
        <f>+((SUM($D$8:D14)/SUM($C$8:C14))-1)</f>
        <v>-1.9287603048685598E-2</v>
      </c>
      <c r="F14" s="16">
        <f t="shared" ref="F14" si="3">(D14/D13)-1</f>
        <v>0.15820543093270367</v>
      </c>
      <c r="G14" s="16">
        <f t="shared" ref="G14" si="4">(D14/C14)-1</f>
        <v>0.19488428745432396</v>
      </c>
      <c r="H14" s="10"/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ht="19.5" customHeight="1">
      <c r="B15" s="14" t="s">
        <v>19</v>
      </c>
      <c r="C15" s="15">
        <v>939</v>
      </c>
      <c r="D15" s="15"/>
      <c r="E15" s="18"/>
      <c r="F15" s="18"/>
      <c r="G15" s="18"/>
      <c r="H15" s="10"/>
      <c r="I15" s="10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2:19" ht="19.5" customHeight="1">
      <c r="B16" s="14" t="s">
        <v>20</v>
      </c>
      <c r="C16" s="15">
        <v>965</v>
      </c>
      <c r="D16" s="15"/>
      <c r="E16" s="18"/>
      <c r="F16" s="18"/>
      <c r="G16" s="18"/>
      <c r="H16" s="10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2:19" ht="19.5" customHeight="1">
      <c r="B17" s="14" t="s">
        <v>21</v>
      </c>
      <c r="C17" s="20">
        <v>916</v>
      </c>
      <c r="D17" s="15"/>
      <c r="E17" s="18"/>
      <c r="F17" s="18"/>
      <c r="G17" s="18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2:19" ht="19.5" customHeight="1">
      <c r="B18" s="14" t="s">
        <v>22</v>
      </c>
      <c r="C18" s="15">
        <v>904</v>
      </c>
      <c r="D18" s="15"/>
      <c r="E18" s="18"/>
      <c r="F18" s="18"/>
      <c r="G18" s="18"/>
      <c r="H18" s="10"/>
      <c r="I18" s="10"/>
    </row>
    <row r="19" spans="2:19" ht="19.5" customHeight="1">
      <c r="B19" s="14" t="s">
        <v>23</v>
      </c>
      <c r="C19" s="15">
        <v>983</v>
      </c>
      <c r="D19" s="15"/>
      <c r="E19" s="18"/>
      <c r="F19" s="18"/>
      <c r="G19" s="18"/>
      <c r="H19" s="10"/>
      <c r="I19" s="10"/>
    </row>
    <row r="20" spans="2:19">
      <c r="B20" s="21" t="s">
        <v>24</v>
      </c>
      <c r="C20" s="22"/>
      <c r="D20" s="22"/>
      <c r="E20" s="22"/>
      <c r="F20" s="22"/>
      <c r="G20" s="22"/>
      <c r="H20" s="10"/>
      <c r="I20" s="10"/>
      <c r="J20" s="21" t="s">
        <v>24</v>
      </c>
    </row>
    <row r="21" spans="2:19">
      <c r="B21" s="21" t="s">
        <v>25</v>
      </c>
      <c r="H21" s="10"/>
      <c r="I21" s="10"/>
      <c r="J21" s="21" t="s">
        <v>25</v>
      </c>
    </row>
    <row r="22" spans="2:19">
      <c r="B22" s="21" t="s">
        <v>49</v>
      </c>
      <c r="H22" s="10"/>
      <c r="I22" s="10"/>
      <c r="J22" s="21" t="s">
        <v>49</v>
      </c>
    </row>
    <row r="23" spans="2:19">
      <c r="B23" s="21"/>
      <c r="H23" s="10"/>
      <c r="I23" s="10"/>
      <c r="J23" s="21"/>
    </row>
    <row r="24" spans="2:19">
      <c r="B24" s="21"/>
      <c r="H24" s="10"/>
      <c r="I24" s="10"/>
      <c r="J24" s="21"/>
    </row>
    <row r="25" spans="2:19">
      <c r="B25" s="21"/>
      <c r="H25" s="10"/>
      <c r="I25" s="10"/>
      <c r="J25" s="21"/>
    </row>
    <row r="26" spans="2:19">
      <c r="H26" s="10"/>
      <c r="I26" s="10"/>
    </row>
    <row r="27" spans="2:19" ht="38.25" customHeight="1">
      <c r="B27" s="39" t="s">
        <v>50</v>
      </c>
      <c r="C27" s="39"/>
      <c r="D27" s="39"/>
      <c r="E27" s="39"/>
      <c r="F27" s="39"/>
      <c r="G27" s="23"/>
      <c r="H27" s="10"/>
      <c r="I27" s="10"/>
      <c r="J27" s="39" t="s">
        <v>50</v>
      </c>
      <c r="K27" s="39"/>
      <c r="L27" s="39"/>
      <c r="M27" s="39"/>
      <c r="N27" s="39"/>
      <c r="O27" s="39"/>
      <c r="P27" s="39"/>
    </row>
    <row r="28" spans="2:19" ht="15">
      <c r="B28" s="35" t="s">
        <v>2</v>
      </c>
      <c r="C28" s="35"/>
      <c r="D28" s="35"/>
      <c r="E28" s="35"/>
      <c r="F28" s="35"/>
      <c r="G28" s="24"/>
      <c r="J28" s="40" t="s">
        <v>2</v>
      </c>
      <c r="K28" s="40"/>
      <c r="L28" s="40"/>
      <c r="M28" s="40"/>
      <c r="N28" s="40"/>
      <c r="O28" s="40"/>
      <c r="P28" s="40"/>
    </row>
    <row r="29" spans="2:19" ht="77.25" customHeight="1">
      <c r="B29" s="9" t="s">
        <v>26</v>
      </c>
      <c r="C29" s="6">
        <v>2025</v>
      </c>
      <c r="D29" s="6" t="s">
        <v>4</v>
      </c>
      <c r="E29" s="25" t="s">
        <v>51</v>
      </c>
      <c r="F29" s="25" t="s">
        <v>27</v>
      </c>
    </row>
    <row r="30" spans="2:19" ht="19.5" customHeight="1">
      <c r="B30" s="11" t="s">
        <v>9</v>
      </c>
      <c r="C30" s="12">
        <f>SUM(C31:C39)</f>
        <v>6429</v>
      </c>
      <c r="D30" s="12">
        <f>SUM(D31:D39)</f>
        <v>6305</v>
      </c>
      <c r="E30" s="26">
        <f t="shared" ref="E30:E39" si="5">+((D30/C30)-1)</f>
        <v>-1.9287603048685598E-2</v>
      </c>
      <c r="F30" s="26">
        <f>SUM(F31:F39)</f>
        <v>1</v>
      </c>
      <c r="J30" s="10"/>
      <c r="K30" s="27"/>
    </row>
    <row r="31" spans="2:19" ht="19.5" customHeight="1">
      <c r="B31" s="28" t="s">
        <v>28</v>
      </c>
      <c r="C31" s="29">
        <v>1841</v>
      </c>
      <c r="D31" s="29">
        <v>1810</v>
      </c>
      <c r="E31" s="30">
        <f t="shared" si="5"/>
        <v>-1.6838674633351425E-2</v>
      </c>
      <c r="F31" s="30">
        <f t="shared" ref="F31:F39" si="6">+D31/$D$30</f>
        <v>0.28707375099127674</v>
      </c>
      <c r="J31" s="31"/>
      <c r="K31" s="32"/>
      <c r="L31" s="33"/>
      <c r="M31" s="33"/>
      <c r="N31" s="33"/>
      <c r="O31" s="33"/>
    </row>
    <row r="32" spans="2:19" ht="19.5" customHeight="1">
      <c r="B32" s="28" t="s">
        <v>29</v>
      </c>
      <c r="C32" s="29">
        <v>1716</v>
      </c>
      <c r="D32" s="29">
        <v>1555</v>
      </c>
      <c r="E32" s="30">
        <f t="shared" si="5"/>
        <v>-9.3822843822843782E-2</v>
      </c>
      <c r="F32" s="30">
        <f t="shared" si="6"/>
        <v>0.24662965900079303</v>
      </c>
      <c r="J32" s="31"/>
      <c r="K32" s="32"/>
      <c r="L32" s="33"/>
      <c r="M32" s="33"/>
      <c r="N32" s="33"/>
      <c r="O32" s="33"/>
    </row>
    <row r="33" spans="2:16" ht="19.5" customHeight="1">
      <c r="B33" s="28" t="s">
        <v>30</v>
      </c>
      <c r="C33" s="29">
        <v>1399</v>
      </c>
      <c r="D33" s="29">
        <v>1288</v>
      </c>
      <c r="E33" s="30">
        <f t="shared" si="5"/>
        <v>-7.9342387419585436E-2</v>
      </c>
      <c r="F33" s="30">
        <f t="shared" si="6"/>
        <v>0.2042823156225218</v>
      </c>
      <c r="J33" s="31"/>
      <c r="K33" s="32"/>
      <c r="L33" s="33"/>
      <c r="M33" s="33"/>
      <c r="N33" s="33"/>
      <c r="O33" s="33"/>
    </row>
    <row r="34" spans="2:16" ht="19.5" customHeight="1">
      <c r="B34" s="28" t="s">
        <v>31</v>
      </c>
      <c r="C34" s="29">
        <v>426</v>
      </c>
      <c r="D34" s="29">
        <v>424</v>
      </c>
      <c r="E34" s="30">
        <f t="shared" si="5"/>
        <v>-4.6948356807511304E-3</v>
      </c>
      <c r="F34" s="30">
        <f t="shared" si="6"/>
        <v>6.7248215701823946E-2</v>
      </c>
      <c r="J34" s="31"/>
      <c r="K34" s="32"/>
      <c r="L34" s="33"/>
      <c r="M34" s="33"/>
      <c r="N34" s="33"/>
      <c r="O34" s="33"/>
    </row>
    <row r="35" spans="2:16" ht="19.5" customHeight="1">
      <c r="B35" s="28" t="s">
        <v>32</v>
      </c>
      <c r="C35" s="29">
        <v>414</v>
      </c>
      <c r="D35" s="29">
        <v>428</v>
      </c>
      <c r="E35" s="30">
        <f t="shared" si="5"/>
        <v>3.3816425120772875E-2</v>
      </c>
      <c r="F35" s="30">
        <f t="shared" si="6"/>
        <v>6.7882632831086434E-2</v>
      </c>
      <c r="J35" s="31"/>
      <c r="K35" s="32"/>
      <c r="L35" s="33"/>
      <c r="M35" s="33"/>
      <c r="N35" s="33"/>
      <c r="O35" s="33"/>
    </row>
    <row r="36" spans="2:16" ht="19.5" customHeight="1">
      <c r="B36" s="28" t="s">
        <v>33</v>
      </c>
      <c r="C36" s="29">
        <v>262</v>
      </c>
      <c r="D36" s="29">
        <v>441</v>
      </c>
      <c r="E36" s="30">
        <f t="shared" si="5"/>
        <v>0.68320610687022909</v>
      </c>
      <c r="F36" s="30">
        <f t="shared" si="6"/>
        <v>6.9944488501189533E-2</v>
      </c>
      <c r="J36" s="31"/>
      <c r="K36" s="32"/>
      <c r="L36" s="33"/>
      <c r="M36" s="33"/>
      <c r="N36" s="33"/>
      <c r="O36" s="33"/>
    </row>
    <row r="37" spans="2:16" ht="19.5" customHeight="1">
      <c r="B37" s="28" t="s">
        <v>34</v>
      </c>
      <c r="C37" s="29">
        <v>187</v>
      </c>
      <c r="D37" s="29">
        <v>161</v>
      </c>
      <c r="E37" s="30">
        <f t="shared" si="5"/>
        <v>-0.13903743315508021</v>
      </c>
      <c r="F37" s="30">
        <f t="shared" si="6"/>
        <v>2.5535289452815225E-2</v>
      </c>
      <c r="J37" s="31"/>
      <c r="K37" s="32"/>
      <c r="L37" s="33"/>
      <c r="M37" s="33"/>
      <c r="N37" s="33"/>
      <c r="O37" s="33"/>
    </row>
    <row r="38" spans="2:16" ht="19.5" customHeight="1">
      <c r="B38" s="28" t="s">
        <v>35</v>
      </c>
      <c r="C38" s="29">
        <v>90</v>
      </c>
      <c r="D38" s="29">
        <v>107</v>
      </c>
      <c r="E38" s="30">
        <f t="shared" si="5"/>
        <v>0.18888888888888888</v>
      </c>
      <c r="F38" s="30">
        <f t="shared" si="6"/>
        <v>1.6970658207771609E-2</v>
      </c>
      <c r="J38" s="31"/>
      <c r="K38" s="32"/>
      <c r="L38" s="33"/>
      <c r="M38" s="33"/>
      <c r="N38" s="33"/>
      <c r="O38" s="33"/>
    </row>
    <row r="39" spans="2:16" ht="19.5" customHeight="1">
      <c r="B39" s="28" t="s">
        <v>36</v>
      </c>
      <c r="C39" s="29">
        <v>94</v>
      </c>
      <c r="D39" s="29">
        <v>91</v>
      </c>
      <c r="E39" s="30">
        <f t="shared" si="5"/>
        <v>-3.1914893617021267E-2</v>
      </c>
      <c r="F39" s="30">
        <f t="shared" si="6"/>
        <v>1.443298969072165E-2</v>
      </c>
      <c r="J39" s="31"/>
      <c r="K39" s="32"/>
      <c r="L39" s="33"/>
      <c r="M39" s="33"/>
      <c r="N39" s="33"/>
      <c r="O39" s="33"/>
    </row>
    <row r="40" spans="2:16">
      <c r="B40" s="21" t="s">
        <v>24</v>
      </c>
      <c r="C40" s="22"/>
      <c r="D40" s="22"/>
      <c r="E40" s="22"/>
      <c r="F40" s="22"/>
      <c r="G40" s="22"/>
      <c r="J40" s="21" t="s">
        <v>24</v>
      </c>
    </row>
    <row r="41" spans="2:16">
      <c r="B41" s="21" t="s">
        <v>25</v>
      </c>
      <c r="J41" s="21" t="s">
        <v>25</v>
      </c>
    </row>
    <row r="42" spans="2:16">
      <c r="B42" s="21" t="s">
        <v>49</v>
      </c>
      <c r="H42" s="10"/>
      <c r="I42" s="10"/>
      <c r="J42" s="21" t="s">
        <v>49</v>
      </c>
    </row>
    <row r="43" spans="2:16">
      <c r="B43" s="21"/>
      <c r="J43" s="21"/>
    </row>
    <row r="44" spans="2:16">
      <c r="B44" s="21"/>
      <c r="J44" s="21"/>
    </row>
    <row r="45" spans="2:16" ht="38.25" customHeight="1">
      <c r="B45" s="39" t="s">
        <v>52</v>
      </c>
      <c r="C45" s="39"/>
      <c r="D45" s="39"/>
      <c r="E45" s="39"/>
      <c r="F45" s="39"/>
      <c r="G45" s="23"/>
      <c r="H45" s="10"/>
      <c r="I45" s="10"/>
      <c r="J45" s="39" t="s">
        <v>52</v>
      </c>
      <c r="K45" s="39"/>
      <c r="L45" s="39"/>
      <c r="M45" s="39"/>
      <c r="N45" s="39"/>
      <c r="O45" s="39"/>
      <c r="P45" s="39"/>
    </row>
    <row r="46" spans="2:16" ht="15">
      <c r="B46" s="35" t="s">
        <v>2</v>
      </c>
      <c r="C46" s="35"/>
      <c r="D46" s="35"/>
      <c r="E46" s="35"/>
      <c r="F46" s="35"/>
      <c r="G46" s="24"/>
      <c r="J46" s="40" t="s">
        <v>2</v>
      </c>
      <c r="K46" s="40"/>
      <c r="L46" s="40"/>
      <c r="M46" s="40"/>
      <c r="N46" s="40"/>
      <c r="O46" s="40"/>
      <c r="P46" s="40"/>
    </row>
    <row r="47" spans="2:16" ht="77.25" customHeight="1">
      <c r="B47" s="9" t="s">
        <v>37</v>
      </c>
      <c r="C47" s="6">
        <v>2025</v>
      </c>
      <c r="D47" s="6" t="s">
        <v>4</v>
      </c>
      <c r="E47" s="25" t="s">
        <v>51</v>
      </c>
      <c r="F47" s="25" t="s">
        <v>27</v>
      </c>
    </row>
    <row r="48" spans="2:16" ht="19.5" customHeight="1">
      <c r="B48" s="11" t="s">
        <v>9</v>
      </c>
      <c r="C48" s="12">
        <f>SUM(C49:C50)</f>
        <v>6429</v>
      </c>
      <c r="D48" s="12">
        <f>SUM(D49:D50)</f>
        <v>6305</v>
      </c>
      <c r="E48" s="26">
        <f>+((D48/C48)-1)</f>
        <v>-1.9287603048685598E-2</v>
      </c>
      <c r="F48" s="26">
        <f>SUM(F49:F50)</f>
        <v>1</v>
      </c>
      <c r="J48" s="10"/>
      <c r="K48" s="27"/>
    </row>
    <row r="49" spans="2:16" ht="32.25" customHeight="1">
      <c r="B49" s="28" t="s">
        <v>38</v>
      </c>
      <c r="C49" s="29">
        <v>6355</v>
      </c>
      <c r="D49" s="29">
        <v>6147</v>
      </c>
      <c r="E49" s="30">
        <f t="shared" ref="E49" si="7">+((D49/C49)-1)</f>
        <v>-3.2730133752950419E-2</v>
      </c>
      <c r="F49" s="30">
        <f t="shared" ref="F49" si="8">+D49/$D$30</f>
        <v>0.97494052339413162</v>
      </c>
      <c r="J49" s="31"/>
      <c r="K49" s="32"/>
      <c r="L49" s="33"/>
      <c r="M49" s="33"/>
      <c r="N49" s="33"/>
      <c r="O49" s="33"/>
    </row>
    <row r="50" spans="2:16" ht="20.25" customHeight="1">
      <c r="B50" s="28" t="s">
        <v>39</v>
      </c>
      <c r="C50" s="29">
        <v>74</v>
      </c>
      <c r="D50" s="29">
        <v>158</v>
      </c>
      <c r="E50" s="30">
        <f t="shared" ref="E50" si="9">+((D50/C50)-1)</f>
        <v>1.1351351351351351</v>
      </c>
      <c r="F50" s="30">
        <f t="shared" ref="F50" si="10">+D50/$D$30</f>
        <v>2.505947660586836E-2</v>
      </c>
      <c r="J50" s="31"/>
      <c r="K50" s="32"/>
      <c r="L50" s="33"/>
      <c r="M50" s="33"/>
      <c r="N50" s="33"/>
      <c r="O50" s="33"/>
    </row>
    <row r="51" spans="2:16">
      <c r="B51" s="21" t="s">
        <v>24</v>
      </c>
      <c r="C51" s="22"/>
      <c r="D51" s="22"/>
      <c r="E51" s="22"/>
      <c r="F51" s="22"/>
      <c r="G51" s="22"/>
      <c r="J51" s="21" t="s">
        <v>24</v>
      </c>
    </row>
    <row r="52" spans="2:16">
      <c r="B52" s="21" t="s">
        <v>25</v>
      </c>
      <c r="J52" s="21" t="s">
        <v>25</v>
      </c>
    </row>
    <row r="53" spans="2:16">
      <c r="B53" s="21" t="s">
        <v>49</v>
      </c>
      <c r="H53" s="10"/>
      <c r="I53" s="10"/>
      <c r="J53" s="21" t="s">
        <v>49</v>
      </c>
    </row>
    <row r="54" spans="2:16">
      <c r="B54" s="21"/>
      <c r="J54" s="21"/>
    </row>
    <row r="57" spans="2:16" ht="38.25" customHeight="1">
      <c r="B57" s="39" t="s">
        <v>53</v>
      </c>
      <c r="C57" s="39"/>
      <c r="D57" s="39"/>
      <c r="E57" s="39"/>
      <c r="F57" s="39"/>
      <c r="G57" s="23"/>
      <c r="H57" s="10"/>
      <c r="I57" s="10"/>
      <c r="J57" s="39" t="s">
        <v>54</v>
      </c>
      <c r="K57" s="39"/>
      <c r="L57" s="39"/>
      <c r="M57" s="39"/>
      <c r="N57" s="39"/>
      <c r="O57" s="39"/>
      <c r="P57" s="39"/>
    </row>
    <row r="58" spans="2:16" ht="15">
      <c r="B58" s="35" t="s">
        <v>2</v>
      </c>
      <c r="C58" s="35"/>
      <c r="D58" s="35"/>
      <c r="E58" s="35"/>
      <c r="F58" s="35"/>
      <c r="G58" s="24"/>
      <c r="J58" s="36" t="s">
        <v>40</v>
      </c>
      <c r="K58" s="36"/>
      <c r="L58" s="36"/>
      <c r="M58" s="36"/>
      <c r="N58" s="36"/>
      <c r="O58" s="36"/>
      <c r="P58" s="36"/>
    </row>
    <row r="59" spans="2:16" ht="77.25" customHeight="1">
      <c r="B59" s="9" t="s">
        <v>41</v>
      </c>
      <c r="C59" s="9">
        <v>2025</v>
      </c>
      <c r="D59" s="9" t="s">
        <v>4</v>
      </c>
      <c r="E59" s="9" t="s">
        <v>51</v>
      </c>
      <c r="F59" s="9" t="s">
        <v>42</v>
      </c>
    </row>
    <row r="60" spans="2:16" ht="19.5" customHeight="1">
      <c r="B60" s="11" t="s">
        <v>9</v>
      </c>
      <c r="C60" s="12">
        <f>SUM(C61:C63)</f>
        <v>6429</v>
      </c>
      <c r="D60" s="12">
        <f>SUM(D61:D63)</f>
        <v>6305</v>
      </c>
      <c r="E60" s="26">
        <f>+((D60/C60)-1)</f>
        <v>-1.9287603048685598E-2</v>
      </c>
      <c r="F60" s="26">
        <f>SUM(F61:F63)</f>
        <v>0.99999999999999989</v>
      </c>
      <c r="J60" s="10"/>
      <c r="K60" s="27"/>
    </row>
    <row r="61" spans="2:16" ht="21" customHeight="1">
      <c r="B61" s="28" t="s">
        <v>43</v>
      </c>
      <c r="C61" s="29">
        <v>3385</v>
      </c>
      <c r="D61" s="29">
        <v>3181</v>
      </c>
      <c r="E61" s="30">
        <f t="shared" ref="E61:E63" si="11">+((D61/C61)-1)</f>
        <v>-6.0265878877400314E-2</v>
      </c>
      <c r="F61" s="30">
        <f>+D61/$D$60</f>
        <v>0.50452022204599523</v>
      </c>
      <c r="J61" s="31"/>
      <c r="K61" s="32"/>
      <c r="L61" s="33"/>
      <c r="M61" s="33"/>
      <c r="N61" s="33"/>
      <c r="O61" s="33"/>
    </row>
    <row r="62" spans="2:16" ht="21" customHeight="1">
      <c r="B62" s="28" t="s">
        <v>44</v>
      </c>
      <c r="C62" s="29">
        <v>2831</v>
      </c>
      <c r="D62" s="29">
        <v>2900</v>
      </c>
      <c r="E62" s="30">
        <f t="shared" si="11"/>
        <v>2.4373013069586724E-2</v>
      </c>
      <c r="F62" s="30">
        <f>+D62/$D$60</f>
        <v>0.45995241871530529</v>
      </c>
      <c r="J62" s="31"/>
      <c r="K62" s="32"/>
      <c r="L62" s="33"/>
      <c r="M62" s="33"/>
      <c r="N62" s="33"/>
      <c r="O62" s="33"/>
    </row>
    <row r="63" spans="2:16" ht="21" customHeight="1">
      <c r="B63" s="28" t="s">
        <v>45</v>
      </c>
      <c r="C63" s="29">
        <v>213</v>
      </c>
      <c r="D63" s="29">
        <v>224</v>
      </c>
      <c r="E63" s="30">
        <f t="shared" si="11"/>
        <v>5.164319248826299E-2</v>
      </c>
      <c r="F63" s="30">
        <f>+D63/$D$60</f>
        <v>3.5527359238699444E-2</v>
      </c>
      <c r="J63" s="31"/>
      <c r="K63" s="32"/>
      <c r="L63" s="33"/>
      <c r="M63" s="33"/>
      <c r="N63" s="33"/>
      <c r="O63" s="33"/>
    </row>
    <row r="64" spans="2:16">
      <c r="B64" s="21" t="s">
        <v>24</v>
      </c>
      <c r="J64" s="21" t="s">
        <v>24</v>
      </c>
    </row>
    <row r="65" spans="2:16">
      <c r="B65" s="21" t="s">
        <v>25</v>
      </c>
      <c r="J65" s="21" t="s">
        <v>25</v>
      </c>
    </row>
    <row r="66" spans="2:16">
      <c r="B66" s="21" t="s">
        <v>49</v>
      </c>
      <c r="H66" s="10"/>
      <c r="I66" s="10"/>
      <c r="J66" s="21" t="s">
        <v>49</v>
      </c>
    </row>
    <row r="71" spans="2:16" ht="27.75" customHeight="1">
      <c r="B71" s="37" t="s">
        <v>46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</sheetData>
  <mergeCells count="23">
    <mergeCell ref="J28:P28"/>
    <mergeCell ref="B1:O1"/>
    <mergeCell ref="B2:P2"/>
    <mergeCell ref="B3:G3"/>
    <mergeCell ref="J3:P3"/>
    <mergeCell ref="B4:G4"/>
    <mergeCell ref="J4:P4"/>
    <mergeCell ref="B58:F58"/>
    <mergeCell ref="J58:P58"/>
    <mergeCell ref="B71:P71"/>
    <mergeCell ref="B5:B6"/>
    <mergeCell ref="C5:C6"/>
    <mergeCell ref="D5:D6"/>
    <mergeCell ref="B45:F45"/>
    <mergeCell ref="J45:P45"/>
    <mergeCell ref="B46:F46"/>
    <mergeCell ref="J46:P46"/>
    <mergeCell ref="B57:F57"/>
    <mergeCell ref="J57:P57"/>
    <mergeCell ref="E5:G5"/>
    <mergeCell ref="B27:F27"/>
    <mergeCell ref="J27:P27"/>
    <mergeCell ref="B28:F28"/>
  </mergeCells>
  <printOptions horizontalCentered="1" verticalCentered="1"/>
  <pageMargins left="0.23622047244094499" right="0.23622047244094499" top="0.74803149606299202" bottom="0.74803149606299202" header="0.31496062992126" footer="0.31496062992126"/>
  <pageSetup scale="47" orientation="portrait"/>
  <ignoredErrors>
    <ignoredError sqref="E30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BOLETIN_PERSONAS_JUL_2026</vt:lpstr>
      <vt:lpstr>BOLETIN_PERSONAS_JUL_2026!Área_de_impresión</vt:lpstr>
      <vt:lpstr>BOLETIN_PERSONAS_JUL_2026!Títulos_a_imprimir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2026-05-13T20:13:00Z</cp:lastPrinted>
  <dcterms:created xsi:type="dcterms:W3CDTF">2024-05-08T15:44:00Z</dcterms:created>
  <dcterms:modified xsi:type="dcterms:W3CDTF">2026-10-01T23:13:52Z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9A744B45E63348BD880693494805E41C_12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