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mrvargas\1-ÁREA SEGURIDAD CIUDADANA\BOLETINES\2026\7 Julio\"/>
    </mc:Choice>
  </mc:AlternateContent>
  <xr:revisionPtr revIDLastSave="0" documentId="13_ncr:1_{3F9B70D9-42E6-4B33-85CA-AD8A7BF8516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BOLETIN_LIB_SEXUAL_JUL_2026" sheetId="1" r:id="rId1"/>
  </sheets>
  <definedNames>
    <definedName name="_xlnm.Print_Area" localSheetId="0">BOLETIN_LIB_SEXUAL_JUL_2026!$A$1:$P$73</definedName>
    <definedName name="_xlnm.Print_Titles" localSheetId="0">BOLETIN_LIB_SEXUAL_JUL_2026!$1:$1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7" i="1" l="1"/>
  <c r="F7" i="1"/>
  <c r="E7" i="1"/>
  <c r="G14" i="1"/>
  <c r="F14" i="1"/>
  <c r="E14" i="1"/>
  <c r="E11" i="1"/>
  <c r="F11" i="1"/>
  <c r="G11" i="1"/>
  <c r="E12" i="1"/>
  <c r="F12" i="1"/>
  <c r="G12" i="1"/>
  <c r="E13" i="1"/>
  <c r="F13" i="1"/>
  <c r="G13" i="1"/>
  <c r="E67" i="1"/>
  <c r="E66" i="1"/>
  <c r="E65" i="1"/>
  <c r="D64" i="1"/>
  <c r="F67" i="1" s="1"/>
  <c r="C64" i="1"/>
  <c r="E54" i="1"/>
  <c r="E53" i="1"/>
  <c r="E52" i="1"/>
  <c r="E51" i="1"/>
  <c r="E50" i="1"/>
  <c r="E49" i="1"/>
  <c r="D48" i="1"/>
  <c r="C48" i="1"/>
  <c r="E39" i="1"/>
  <c r="E38" i="1"/>
  <c r="E37" i="1"/>
  <c r="E36" i="1"/>
  <c r="E35" i="1"/>
  <c r="E34" i="1"/>
  <c r="E33" i="1"/>
  <c r="E32" i="1"/>
  <c r="E31" i="1"/>
  <c r="D30" i="1"/>
  <c r="F38" i="1" s="1"/>
  <c r="C30" i="1"/>
  <c r="P11" i="1"/>
  <c r="O10" i="1"/>
  <c r="N10" i="1"/>
  <c r="M10" i="1"/>
  <c r="L10" i="1"/>
  <c r="K10" i="1"/>
  <c r="G10" i="1"/>
  <c r="F10" i="1"/>
  <c r="E10" i="1"/>
  <c r="G9" i="1"/>
  <c r="F9" i="1"/>
  <c r="E9" i="1"/>
  <c r="G8" i="1"/>
  <c r="F8" i="1"/>
  <c r="E8" i="1"/>
  <c r="D7" i="1"/>
  <c r="C7" i="1"/>
  <c r="E48" i="1" l="1"/>
  <c r="E64" i="1"/>
  <c r="F65" i="1"/>
  <c r="F66" i="1"/>
  <c r="F39" i="1"/>
  <c r="E30" i="1"/>
  <c r="F31" i="1"/>
  <c r="F32" i="1"/>
  <c r="F49" i="1"/>
  <c r="F33" i="1"/>
  <c r="F50" i="1"/>
  <c r="F34" i="1"/>
  <c r="F51" i="1"/>
  <c r="F35" i="1"/>
  <c r="F52" i="1"/>
  <c r="F36" i="1"/>
  <c r="F53" i="1"/>
  <c r="F37" i="1"/>
  <c r="F54" i="1"/>
  <c r="F64" i="1" l="1"/>
  <c r="F30" i="1"/>
  <c r="F48" i="1"/>
</calcChain>
</file>

<file path=xl/sharedStrings.xml><?xml version="1.0" encoding="utf-8"?>
<sst xmlns="http://schemas.openxmlformats.org/spreadsheetml/2006/main" count="99" uniqueCount="62">
  <si>
    <r>
      <rPr>
        <b/>
        <sz val="11"/>
        <color theme="1"/>
        <rFont val="Arial"/>
        <family val="2"/>
      </rPr>
      <t>BOLIVIA: DENUNCIAS DE DELITOS CONTRA LA LIBERTAD SEXUAL, POR AÑO, SEGÚN MES, 2025 - 2026</t>
    </r>
    <r>
      <rPr>
        <b/>
        <vertAlign val="superscript"/>
        <sz val="11"/>
        <color theme="1"/>
        <rFont val="Arial"/>
        <family val="2"/>
      </rPr>
      <t>(p)</t>
    </r>
  </si>
  <si>
    <r>
      <rPr>
        <b/>
        <sz val="11"/>
        <color theme="1"/>
        <rFont val="Arial"/>
        <family val="2"/>
      </rPr>
      <t>BOLIVIA: DENUNCIAS DE DELITOS CONTRA LA LIBERTAD SEXUAL, POR AÑO, 2021 - 2026</t>
    </r>
    <r>
      <rPr>
        <b/>
        <vertAlign val="superscript"/>
        <sz val="11"/>
        <color theme="1"/>
        <rFont val="Arial"/>
        <family val="2"/>
      </rPr>
      <t>(p)</t>
    </r>
  </si>
  <si>
    <t>(En número)</t>
  </si>
  <si>
    <t>MES</t>
  </si>
  <si>
    <r>
      <rPr>
        <b/>
        <sz val="11"/>
        <color theme="0"/>
        <rFont val="Arial"/>
        <family val="2"/>
      </rPr>
      <t>2026</t>
    </r>
    <r>
      <rPr>
        <b/>
        <vertAlign val="superscript"/>
        <sz val="11"/>
        <color theme="0"/>
        <rFont val="Arial"/>
        <family val="2"/>
      </rPr>
      <t>(p)</t>
    </r>
  </si>
  <si>
    <t>VARIACIÓN PORCENTUAL</t>
  </si>
  <si>
    <t xml:space="preserve"> ACUMULADA</t>
  </si>
  <si>
    <t>PERIODO ANTERIOR</t>
  </si>
  <si>
    <t>PERIODO SIMILAR</t>
  </si>
  <si>
    <t>TOTAL</t>
  </si>
  <si>
    <t>2026(p)</t>
  </si>
  <si>
    <t>Enero</t>
  </si>
  <si>
    <t>Marzo</t>
  </si>
  <si>
    <t>Total</t>
  </si>
  <si>
    <t>Abril</t>
  </si>
  <si>
    <t>Dif. ene-febero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</si>
  <si>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</si>
  <si>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</si>
  <si>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</si>
  <si>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</si>
  <si>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</si>
  <si>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</si>
  <si>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</si>
  <si>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</si>
  <si>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Elaboración: Observatorio Boliviano de Seguridad Ciudadana y Lucha Contra las Drogas</t>
  </si>
  <si>
    <t xml:space="preserve">Fuente: Policía Boliviana </t>
  </si>
  <si>
    <t>Fuente: Policía Boliviana</t>
  </si>
  <si>
    <t>DEPARTAMENTO</t>
  </si>
  <si>
    <r>
      <rPr>
        <b/>
        <sz val="10"/>
        <color theme="0"/>
        <rFont val="Arial"/>
        <family val="2"/>
      </rPr>
      <t>PARTICIPACIÓN PORCENTUAL 2026</t>
    </r>
    <r>
      <rPr>
        <b/>
        <vertAlign val="superscript"/>
        <sz val="10"/>
        <color theme="0"/>
        <rFont val="Arial"/>
        <family val="2"/>
      </rPr>
      <t>(p)</t>
    </r>
  </si>
  <si>
    <t>Santa Cruz</t>
  </si>
  <si>
    <t>La Paz</t>
  </si>
  <si>
    <t>Cochabamba</t>
  </si>
  <si>
    <t>Potosí</t>
  </si>
  <si>
    <t>Tarija</t>
  </si>
  <si>
    <t>Chuquisaca</t>
  </si>
  <si>
    <t>Beni</t>
  </si>
  <si>
    <t>Oruro</t>
  </si>
  <si>
    <t>Pando</t>
  </si>
  <si>
    <t>TIPO DE DELITO</t>
  </si>
  <si>
    <t>Abuso Sexual</t>
  </si>
  <si>
    <t>Violación</t>
  </si>
  <si>
    <t>Violación de Infante, Niña, Niño o Adolescente</t>
  </si>
  <si>
    <t>Estupro</t>
  </si>
  <si>
    <t>Acoso Sexual</t>
  </si>
  <si>
    <t>Corrupción de Niña, Niño o Adolescente</t>
  </si>
  <si>
    <t>(En porcentaje)</t>
  </si>
  <si>
    <t>SEXO</t>
  </si>
  <si>
    <r>
      <rPr>
        <b/>
        <sz val="11"/>
        <color theme="0"/>
        <rFont val="Arial"/>
        <family val="2"/>
      </rPr>
      <t>PARTICIPACIÓN PORCENTUAL 2026</t>
    </r>
    <r>
      <rPr>
        <b/>
        <vertAlign val="superscript"/>
        <sz val="10"/>
        <color theme="0"/>
        <rFont val="Arial"/>
        <family val="2"/>
      </rPr>
      <t>(p)</t>
    </r>
  </si>
  <si>
    <t>Hombres</t>
  </si>
  <si>
    <t>Mujeres</t>
  </si>
  <si>
    <t>Indeterminado</t>
  </si>
  <si>
    <t>Nota: Los delitos contra la libertad sexual incluyen: abuso sexual, violación, violación de infante, niña, niño o adolescente, estupro, acoso sexual y corrupción de niña, niño o adolescente.</t>
  </si>
  <si>
    <t>Febrero</t>
  </si>
  <si>
    <t>BOLETÍN ESTADÍSTICO DE DENUNCIA DE DELITOS CONTRA LA LIBERTAD SEXUAL
A JULIO DE 2026</t>
  </si>
  <si>
    <t>(p): Información preliminar actualizada a julio del 2026</t>
  </si>
  <si>
    <t>BOLIVIA: DENUNCIAS DE DELITOS CONTRA LA LIBERTAD SEXUAL, POR AÑO, SEGÚN DEPARTAMENTO,  ENERO A JULIO 2025 - 2026(p)</t>
  </si>
  <si>
    <t>VARIACIÓN PORCENTUAL ACUMULADA DE ENERO A JULIO</t>
  </si>
  <si>
    <t>BOLIVIA: DENUNCIAS DE DELITOS CONTRA LA LIBERTAD SEXUAL, POR AÑO, SEGÚN TIPO DE DELITO,  ENERO A JULIO 2025 - 2026(p)</t>
  </si>
  <si>
    <t>BOLIVIA: DENUNCIAS DE DELITOS CONTRA LA LIBERTAD SEXUAL, POR AÑO, SEGÚN SEXO,  ENERO A JULIO 2025 - 2026(p)</t>
  </si>
  <si>
    <t>BOLIVIA: DENUNCIAS DE DELITOS CONTRA LA LIBERTAD SEXUAL, SEGÚN SEXO,  ENERO A JULIO 2026(p)</t>
  </si>
  <si>
    <t>Enero - Julio</t>
  </si>
  <si>
    <t>Agosto - 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</si>
</sst>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1"/>
      <color theme="1"/>
      <name val="Calibri"/>
      <charset val="134"/>
      <scheme val="minor"/>
    </font>
    <font>
      <sz val="11"/>
      <color theme="1"/>
      <name val="Arial"/>
      <family val="2"/>
    </font>
    <font>
      <b/>
      <sz val="18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1"/>
      <color theme="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sz val="10"/>
      <color theme="0"/>
      <name val="Arial"/>
      <family val="2"/>
    </font>
    <font>
      <sz val="12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vertAlign val="superscript"/>
      <sz val="11"/>
      <color theme="0"/>
      <name val="Arial"/>
      <family val="2"/>
    </font>
    <font>
      <b/>
      <vertAlign val="superscript"/>
      <sz val="10"/>
      <color theme="0"/>
      <name val="Arial"/>
      <family val="2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0" tint="-0.14996795556505021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7" fillId="0" borderId="0" applyFont="0" applyFill="0" applyBorder="0" applyAlignment="0" applyProtection="0"/>
  </cellStyleXfs>
  <cellXfs count="45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2" borderId="0" xfId="0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3" borderId="2" xfId="0" applyFont="1" applyFill="1" applyBorder="1" applyAlignment="1">
      <alignment horizontal="center" vertical="center"/>
    </xf>
    <xf numFmtId="0" fontId="8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7" fillId="3" borderId="2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3" fillId="4" borderId="3" xfId="0" applyFont="1" applyFill="1" applyBorder="1" applyAlignment="1">
      <alignment horizontal="left" vertical="center"/>
    </xf>
    <xf numFmtId="3" fontId="3" fillId="4" borderId="3" xfId="0" applyNumberFormat="1" applyFont="1" applyFill="1" applyBorder="1" applyAlignment="1">
      <alignment horizontal="right" vertical="center"/>
    </xf>
    <xf numFmtId="10" fontId="3" fillId="4" borderId="4" xfId="1" applyNumberFormat="1" applyFont="1" applyFill="1" applyBorder="1" applyAlignment="1">
      <alignment vertical="center"/>
    </xf>
    <xf numFmtId="0" fontId="1" fillId="2" borderId="4" xfId="0" applyFont="1" applyFill="1" applyBorder="1" applyAlignment="1">
      <alignment horizontal="left" vertical="center"/>
    </xf>
    <xf numFmtId="3" fontId="1" fillId="2" borderId="4" xfId="0" applyNumberFormat="1" applyFont="1" applyFill="1" applyBorder="1" applyAlignment="1">
      <alignment vertical="center"/>
    </xf>
    <xf numFmtId="10" fontId="1" fillId="2" borderId="4" xfId="1" applyNumberFormat="1" applyFont="1" applyFill="1" applyBorder="1" applyAlignment="1">
      <alignment vertical="center"/>
    </xf>
    <xf numFmtId="3" fontId="6" fillId="0" borderId="0" xfId="0" applyNumberFormat="1" applyFont="1" applyAlignment="1">
      <alignment vertical="center"/>
    </xf>
    <xf numFmtId="39" fontId="1" fillId="2" borderId="4" xfId="0" applyNumberFormat="1" applyFont="1" applyFill="1" applyBorder="1" applyAlignment="1">
      <alignment vertical="center"/>
    </xf>
    <xf numFmtId="10" fontId="6" fillId="0" borderId="0" xfId="1" applyNumberFormat="1" applyFont="1" applyAlignment="1">
      <alignment vertical="center"/>
    </xf>
    <xf numFmtId="3" fontId="1" fillId="0" borderId="4" xfId="0" applyNumberFormat="1" applyFont="1" applyFill="1" applyBorder="1" applyAlignment="1">
      <alignment vertical="center"/>
    </xf>
    <xf numFmtId="0" fontId="11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vertical="center"/>
    </xf>
    <xf numFmtId="0" fontId="12" fillId="3" borderId="2" xfId="0" applyFont="1" applyFill="1" applyBorder="1" applyAlignment="1">
      <alignment horizontal="center" vertical="center" wrapText="1"/>
    </xf>
    <xf numFmtId="10" fontId="3" fillId="4" borderId="3" xfId="1" applyNumberFormat="1" applyFont="1" applyFill="1" applyBorder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1" fillId="2" borderId="4" xfId="0" applyFont="1" applyFill="1" applyBorder="1" applyAlignment="1">
      <alignment horizontal="left" vertical="center" wrapText="1"/>
    </xf>
    <xf numFmtId="3" fontId="1" fillId="2" borderId="4" xfId="0" applyNumberFormat="1" applyFont="1" applyFill="1" applyBorder="1" applyAlignment="1">
      <alignment horizontal="right" vertical="center"/>
    </xf>
    <xf numFmtId="10" fontId="1" fillId="2" borderId="4" xfId="1" applyNumberFormat="1" applyFont="1" applyFill="1" applyBorder="1" applyAlignment="1">
      <alignment horizontal="right" vertical="center"/>
    </xf>
    <xf numFmtId="0" fontId="10" fillId="0" borderId="0" xfId="0" applyFont="1" applyAlignment="1">
      <alignment horizontal="left" vertical="center"/>
    </xf>
    <xf numFmtId="3" fontId="10" fillId="0" borderId="0" xfId="0" applyNumberFormat="1" applyFont="1" applyAlignment="1">
      <alignment vertical="center"/>
    </xf>
    <xf numFmtId="3" fontId="1" fillId="0" borderId="0" xfId="0" applyNumberFormat="1" applyFont="1" applyAlignment="1">
      <alignment vertical="center"/>
    </xf>
    <xf numFmtId="3" fontId="5" fillId="0" borderId="0" xfId="0" applyNumberFormat="1" applyFont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3" fillId="4" borderId="0" xfId="0" applyFont="1" applyFill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center" vertical="center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colors>
    <mruColors>
      <color rgb="FF3A210E"/>
      <color rgb="FFCC0000"/>
      <color rgb="FF7C437D"/>
      <color rgb="FFE6D5F3"/>
      <color rgb="FF51237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stacked"/>
        <c:varyColors val="0"/>
        <c:ser>
          <c:idx val="0"/>
          <c:order val="0"/>
          <c:tx>
            <c:strRef>
              <c:f>BOLETIN_LIB_SEXUAL_JUL_2026!$J$8</c:f>
              <c:strCache>
                <c:ptCount val="1"/>
                <c:pt idx="0">
                  <c:v>Enero - Julio</c:v>
                </c:pt>
              </c:strCache>
            </c:strRef>
          </c:tx>
          <c:spPr>
            <a:solidFill>
              <a:srgbClr val="CC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s-ES" sz="900" b="1" i="0" u="none" strike="noStrike" kern="1200" baseline="0">
                    <a:solidFill>
                      <a:schemeClr val="bg1"/>
                    </a:solidFill>
                    <a:latin typeface="Arial" panose="020B0604020202020204" pitchFamily="7" charset="0"/>
                    <a:ea typeface="+mn-ea"/>
                    <a:cs typeface="Arial" panose="020B0604020202020204" pitchFamily="7" charset="0"/>
                  </a:defRPr>
                </a:pPr>
                <a:endParaRPr lang="es-BO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BOLETIN_LIB_SEXUAL_JUL_2026!$K$7:$P$7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BOLETIN_LIB_SEXUAL_JUL_2026!$K$8:$P$8</c:f>
              <c:numCache>
                <c:formatCode>#,##0</c:formatCode>
                <c:ptCount val="6"/>
                <c:pt idx="0">
                  <c:v>3744</c:v>
                </c:pt>
                <c:pt idx="1">
                  <c:v>5043</c:v>
                </c:pt>
                <c:pt idx="2">
                  <c:v>5251</c:v>
                </c:pt>
                <c:pt idx="3">
                  <c:v>5428</c:v>
                </c:pt>
                <c:pt idx="4">
                  <c:v>5250</c:v>
                </c:pt>
                <c:pt idx="5">
                  <c:v>4895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CBD-4CFE-B633-2B7C5C7778A0}"/>
            </c:ext>
          </c:extLst>
        </c:ser>
        <c:ser>
          <c:idx val="1"/>
          <c:order val="1"/>
          <c:tx>
            <c:strRef>
              <c:f>BOLETIN_LIB_SEXUAL_JUL_2026!$J$10</c:f>
              <c:strCache>
                <c:ptCount val="1"/>
                <c:pt idx="0">
                  <c:v>Total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/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Arial" panose="020B0604020202020204" pitchFamily="7" charset="0"/>
                    <a:ea typeface="+mn-ea"/>
                    <a:cs typeface="Arial" panose="020B0604020202020204" pitchFamily="7" charset="0"/>
                  </a:defRPr>
                </a:pPr>
                <a:endParaRPr lang="es-B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BOLETIN_LIB_SEXUAL_JUL_2026!$K$7:$P$7</c:f>
              <c:strCache>
                <c:ptCount val="6"/>
                <c:pt idx="0">
                  <c:v>2021</c:v>
                </c:pt>
                <c:pt idx="1">
                  <c:v>2022</c:v>
                </c:pt>
                <c:pt idx="2">
                  <c:v>2023</c:v>
                </c:pt>
                <c:pt idx="3">
                  <c:v>2024</c:v>
                </c:pt>
                <c:pt idx="4">
                  <c:v>2025</c:v>
                </c:pt>
                <c:pt idx="5">
                  <c:v>2026(p)</c:v>
                </c:pt>
              </c:strCache>
            </c:strRef>
          </c:cat>
          <c:val>
            <c:numRef>
              <c:f>BOLETIN_LIB_SEXUAL_JUL_2026!$K$10:$P$10</c:f>
              <c:numCache>
                <c:formatCode>#,##0</c:formatCode>
                <c:ptCount val="6"/>
                <c:pt idx="0">
                  <c:v>7000</c:v>
                </c:pt>
                <c:pt idx="1">
                  <c:v>9029</c:v>
                </c:pt>
                <c:pt idx="2">
                  <c:v>9822</c:v>
                </c:pt>
                <c:pt idx="3">
                  <c:v>9705</c:v>
                </c:pt>
                <c:pt idx="4">
                  <c:v>9238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CBD-4CFE-B633-2B7C5C7778A0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20"/>
        <c:overlap val="100"/>
        <c:axId val="236742335"/>
        <c:axId val="236744255"/>
      </c:barChart>
      <c:catAx>
        <c:axId val="236742335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7" charset="0"/>
                <a:ea typeface="+mn-ea"/>
                <a:cs typeface="Arial" panose="020B0604020202020204" pitchFamily="7" charset="0"/>
              </a:defRPr>
            </a:pPr>
            <a:endParaRPr lang="es-BO"/>
          </a:p>
        </c:txPr>
        <c:crossAx val="236744255"/>
        <c:crosses val="autoZero"/>
        <c:auto val="1"/>
        <c:lblAlgn val="ctr"/>
        <c:lblOffset val="100"/>
        <c:noMultiLvlLbl val="0"/>
      </c:catAx>
      <c:valAx>
        <c:axId val="236744255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236742335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7" charset="0"/>
              <a:ea typeface="+mn-ea"/>
              <a:cs typeface="Arial" panose="020B0604020202020204" pitchFamily="7" charset="0"/>
            </a:defRPr>
          </a:pPr>
          <a:endParaRPr lang="es-BO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66f0ff2a-633d-48e6-8e47-6a8e61bdee67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>
          <a:latin typeface="Arial" panose="020B0604020202020204" pitchFamily="7" charset="0"/>
          <a:cs typeface="Arial" panose="020B0604020202020204" pitchFamily="7" charset="0"/>
        </a:defRPr>
      </a:pPr>
      <a:endParaRPr lang="es-BO"/>
    </a:p>
  </c:txPr>
  <c:printSettings>
    <c:headerFooter/>
    <c:pageMargins b="0.75" l="0.7" r="0.7" t="0.75" header="0.3" footer="0.3"/>
    <c:pageSetup/>
  </c:printSettings>
  <c:userShapes r:id="rId3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BOLETIN_LIB_SEXUAL_JUL_2026!$C$29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CC0000"/>
            </a:solidFill>
            <a:ln>
              <a:noFill/>
            </a:ln>
            <a:effectLst/>
          </c:spPr>
          <c:invertIfNegative val="0"/>
          <c:dLbls>
            <c:dLbl>
              <c:idx val="0"/>
              <c:layout>
                <c:manualLayout>
                  <c:x val="1.6966066531027199E-3"/>
                  <c:y val="-2.586463977888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9C8-4138-8F3B-524A55807732}"/>
                </c:ext>
              </c:extLst>
            </c:dLbl>
            <c:dLbl>
              <c:idx val="1"/>
              <c:layout>
                <c:manualLayout>
                  <c:x val="-5.0898199593081596E-3"/>
                  <c:y val="-1.1084845619522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9C8-4138-8F3B-524A55807732}"/>
                </c:ext>
              </c:extLst>
            </c:dLbl>
            <c:dLbl>
              <c:idx val="2"/>
              <c:layout>
                <c:manualLayout>
                  <c:x val="-5.0898199593081301E-3"/>
                  <c:y val="-7.3898970796814198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9C8-4138-8F3B-524A558077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BOLETIN_LIB_SEXUAL_JUL_2026!$B$31:$B$39</c:f>
              <c:strCache>
                <c:ptCount val="9"/>
                <c:pt idx="0">
                  <c:v>Santa Cruz</c:v>
                </c:pt>
                <c:pt idx="1">
                  <c:v>La Paz</c:v>
                </c:pt>
                <c:pt idx="2">
                  <c:v>Cochabamba</c:v>
                </c:pt>
                <c:pt idx="3">
                  <c:v>Potosí</c:v>
                </c:pt>
                <c:pt idx="4">
                  <c:v>Tarija</c:v>
                </c:pt>
                <c:pt idx="5">
                  <c:v>Chuquisaca</c:v>
                </c:pt>
                <c:pt idx="6">
                  <c:v>Beni</c:v>
                </c:pt>
                <c:pt idx="7">
                  <c:v>Oruro</c:v>
                </c:pt>
                <c:pt idx="8">
                  <c:v>Pando</c:v>
                </c:pt>
              </c:strCache>
            </c:strRef>
          </c:cat>
          <c:val>
            <c:numRef>
              <c:f>BOLETIN_LIB_SEXUAL_JUL_2026!$C$31:$C$39</c:f>
              <c:numCache>
                <c:formatCode>#,##0</c:formatCode>
                <c:ptCount val="9"/>
                <c:pt idx="0">
                  <c:v>1995</c:v>
                </c:pt>
                <c:pt idx="1">
                  <c:v>1149</c:v>
                </c:pt>
                <c:pt idx="2">
                  <c:v>761</c:v>
                </c:pt>
                <c:pt idx="3">
                  <c:v>287</c:v>
                </c:pt>
                <c:pt idx="4">
                  <c:v>297</c:v>
                </c:pt>
                <c:pt idx="5">
                  <c:v>226</c:v>
                </c:pt>
                <c:pt idx="6">
                  <c:v>241</c:v>
                </c:pt>
                <c:pt idx="7">
                  <c:v>200</c:v>
                </c:pt>
                <c:pt idx="8">
                  <c:v>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9C8-4138-8F3B-524A55807732}"/>
            </c:ext>
          </c:extLst>
        </c:ser>
        <c:ser>
          <c:idx val="1"/>
          <c:order val="1"/>
          <c:tx>
            <c:strRef>
              <c:f>BOLETIN_LIB_SEXUAL_JUL_2026!$D$29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dLbl>
              <c:idx val="2"/>
              <c:layout>
                <c:manualLayout>
                  <c:x val="1.01796399186163E-2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9C8-4138-8F3B-524A5580773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BOLETIN_LIB_SEXUAL_JUL_2026!$B$31:$B$39</c:f>
              <c:strCache>
                <c:ptCount val="9"/>
                <c:pt idx="0">
                  <c:v>Santa Cruz</c:v>
                </c:pt>
                <c:pt idx="1">
                  <c:v>La Paz</c:v>
                </c:pt>
                <c:pt idx="2">
                  <c:v>Cochabamba</c:v>
                </c:pt>
                <c:pt idx="3">
                  <c:v>Potosí</c:v>
                </c:pt>
                <c:pt idx="4">
                  <c:v>Tarija</c:v>
                </c:pt>
                <c:pt idx="5">
                  <c:v>Chuquisaca</c:v>
                </c:pt>
                <c:pt idx="6">
                  <c:v>Beni</c:v>
                </c:pt>
                <c:pt idx="7">
                  <c:v>Oruro</c:v>
                </c:pt>
                <c:pt idx="8">
                  <c:v>Pando</c:v>
                </c:pt>
              </c:strCache>
            </c:strRef>
          </c:cat>
          <c:val>
            <c:numRef>
              <c:f>BOLETIN_LIB_SEXUAL_JUL_2026!$D$31:$D$39</c:f>
              <c:numCache>
                <c:formatCode>#,##0</c:formatCode>
                <c:ptCount val="9"/>
                <c:pt idx="0">
                  <c:v>1818</c:v>
                </c:pt>
                <c:pt idx="1">
                  <c:v>1032</c:v>
                </c:pt>
                <c:pt idx="2">
                  <c:v>733</c:v>
                </c:pt>
                <c:pt idx="3">
                  <c:v>319</c:v>
                </c:pt>
                <c:pt idx="4">
                  <c:v>274</c:v>
                </c:pt>
                <c:pt idx="5">
                  <c:v>257</c:v>
                </c:pt>
                <c:pt idx="6">
                  <c:v>238</c:v>
                </c:pt>
                <c:pt idx="7">
                  <c:v>169</c:v>
                </c:pt>
                <c:pt idx="8">
                  <c:v>55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9C8-4138-8F3B-524A55807732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axId val="773248240"/>
        <c:axId val="773240080"/>
      </c:barChart>
      <c:catAx>
        <c:axId val="77324824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l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ef85d435-31b1-4c2d-9ede-5d5206f8d308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tx>
            <c:strRef>
              <c:f>BOLETIN_LIB_SEXUAL_JUL_2026!$C$47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rgbClr val="CC0000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BOLETIN_LIB_SEXUAL_JUL_2026!$B$49:$B$54</c:f>
              <c:strCache>
                <c:ptCount val="6"/>
                <c:pt idx="0">
                  <c:v>Abuso Sexual</c:v>
                </c:pt>
                <c:pt idx="1">
                  <c:v>Violación</c:v>
                </c:pt>
                <c:pt idx="2">
                  <c:v>Violación de Infante, Niña, Niño o Adolescente</c:v>
                </c:pt>
                <c:pt idx="3">
                  <c:v>Estupro</c:v>
                </c:pt>
                <c:pt idx="4">
                  <c:v>Acoso Sexual</c:v>
                </c:pt>
                <c:pt idx="5">
                  <c:v>Corrupción de Niña, Niño o Adolescente</c:v>
                </c:pt>
              </c:strCache>
            </c:strRef>
          </c:cat>
          <c:val>
            <c:numRef>
              <c:f>BOLETIN_LIB_SEXUAL_JUL_2026!$C$49:$C$54</c:f>
              <c:numCache>
                <c:formatCode>#,##0</c:formatCode>
                <c:ptCount val="6"/>
                <c:pt idx="0">
                  <c:v>1652</c:v>
                </c:pt>
                <c:pt idx="1">
                  <c:v>1259</c:v>
                </c:pt>
                <c:pt idx="2">
                  <c:v>1142</c:v>
                </c:pt>
                <c:pt idx="3">
                  <c:v>897</c:v>
                </c:pt>
                <c:pt idx="4">
                  <c:v>160</c:v>
                </c:pt>
                <c:pt idx="5">
                  <c:v>140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B27-442A-A3CE-2E9E36F4A247}"/>
            </c:ext>
          </c:extLst>
        </c:ser>
        <c:ser>
          <c:idx val="1"/>
          <c:order val="1"/>
          <c:tx>
            <c:strRef>
              <c:f>BOLETIN_LIB_SEXUAL_JUL_2026!$D$47</c:f>
              <c:strCache>
                <c:ptCount val="1"/>
                <c:pt idx="0">
                  <c:v>2026(p)</c:v>
                </c:pt>
              </c:strCache>
            </c:strRef>
          </c:tx>
          <c:spPr>
            <a:solidFill>
              <a:schemeClr val="accent3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900" b="1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BOLETIN_LIB_SEXUAL_JUL_2026!$B$49:$B$54</c:f>
              <c:strCache>
                <c:ptCount val="6"/>
                <c:pt idx="0">
                  <c:v>Abuso Sexual</c:v>
                </c:pt>
                <c:pt idx="1">
                  <c:v>Violación</c:v>
                </c:pt>
                <c:pt idx="2">
                  <c:v>Violación de Infante, Niña, Niño o Adolescente</c:v>
                </c:pt>
                <c:pt idx="3">
                  <c:v>Estupro</c:v>
                </c:pt>
                <c:pt idx="4">
                  <c:v>Acoso Sexual</c:v>
                </c:pt>
                <c:pt idx="5">
                  <c:v>Corrupción de Niña, Niño o Adolescente</c:v>
                </c:pt>
              </c:strCache>
            </c:strRef>
          </c:cat>
          <c:val>
            <c:numRef>
              <c:f>BOLETIN_LIB_SEXUAL_JUL_2026!$D$49:$D$54</c:f>
              <c:numCache>
                <c:formatCode>#,##0</c:formatCode>
                <c:ptCount val="6"/>
                <c:pt idx="0">
                  <c:v>1513</c:v>
                </c:pt>
                <c:pt idx="1">
                  <c:v>1338</c:v>
                </c:pt>
                <c:pt idx="2">
                  <c:v>883</c:v>
                </c:pt>
                <c:pt idx="3">
                  <c:v>902</c:v>
                </c:pt>
                <c:pt idx="4">
                  <c:v>143</c:v>
                </c:pt>
                <c:pt idx="5">
                  <c:v>116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B27-442A-A3CE-2E9E36F4A247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50"/>
        <c:overlap val="-5"/>
        <c:axId val="773248240"/>
        <c:axId val="773240080"/>
      </c:barChart>
      <c:catAx>
        <c:axId val="77324824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lang="es-ES" sz="10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Verdana" panose="020B0604030504040204" pitchFamily="34" charset="0"/>
                <a:ea typeface="Verdana" panose="020B0604030504040204" pitchFamily="34" charset="0"/>
                <a:cs typeface="+mn-cs"/>
              </a:defRPr>
            </a:pPr>
            <a:endParaRPr lang="es-BO"/>
          </a:p>
        </c:txPr>
        <c:crossAx val="773240080"/>
        <c:crosses val="autoZero"/>
        <c:auto val="1"/>
        <c:lblAlgn val="ctr"/>
        <c:lblOffset val="100"/>
        <c:noMultiLvlLbl val="0"/>
      </c:catAx>
      <c:valAx>
        <c:axId val="773240080"/>
        <c:scaling>
          <c:orientation val="minMax"/>
        </c:scaling>
        <c:delete val="1"/>
        <c:axPos val="t"/>
        <c:numFmt formatCode="#,##0" sourceLinked="1"/>
        <c:majorTickMark val="none"/>
        <c:minorTickMark val="none"/>
        <c:tickLblPos val="nextTo"/>
        <c:crossAx val="773248240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lang="es-ES"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Verdana" panose="020B0604030504040204" pitchFamily="34" charset="0"/>
              <a:ea typeface="Verdana" panose="020B0604030504040204" pitchFamily="34" charset="0"/>
              <a:cs typeface="+mn-cs"/>
            </a:defRPr>
          </a:pPr>
          <a:endParaRPr lang="es-BO"/>
        </a:p>
      </c:txPr>
    </c:legend>
    <c:plotVisOnly val="1"/>
    <c:dispBlanksAs val="gap"/>
    <c:showDLblsOverMax val="0"/>
    <c:extLst>
      <c:ext uri="{0b15fc19-7d7d-44ad-8c2d-2c3a37ce22c3}">
        <chartProps xmlns="https://web.wps.cn/et/2018/main" chartId="{4498d92a-4ce7-4388-bcf9-c7b1601a86f7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pieChart>
        <c:varyColors val="1"/>
        <c:ser>
          <c:idx val="0"/>
          <c:order val="0"/>
          <c:tx>
            <c:strRef>
              <c:f>BOLETIN_LIB_SEXUAL_JUL_2026!$B$65:$B$67</c:f>
              <c:strCache>
                <c:ptCount val="3"/>
                <c:pt idx="0">
                  <c:v>Hombres</c:v>
                </c:pt>
                <c:pt idx="1">
                  <c:v>Mujeres</c:v>
                </c:pt>
                <c:pt idx="2">
                  <c:v>Indeterminado</c:v>
                </c:pt>
              </c:strCache>
            </c:strRef>
          </c:tx>
          <c:spPr>
            <a:solidFill>
              <a:srgbClr val="512373"/>
            </a:solidFill>
          </c:spPr>
          <c:dPt>
            <c:idx val="0"/>
            <c:bubble3D val="0"/>
            <c:spPr>
              <a:solidFill>
                <a:srgbClr val="CC0000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1E8E-4B80-9BAF-FFC735A94786}"/>
              </c:ext>
            </c:extLst>
          </c:dPt>
          <c:dPt>
            <c:idx val="1"/>
            <c:bubble3D val="0"/>
            <c:spPr>
              <a:solidFill>
                <a:schemeClr val="accent3">
                  <a:lumMod val="40000"/>
                  <a:lumOff val="6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1E8E-4B80-9BAF-FFC735A94786}"/>
              </c:ext>
            </c:extLst>
          </c:dPt>
          <c:dPt>
            <c:idx val="2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1E8E-4B80-9BAF-FFC735A94786}"/>
              </c:ext>
            </c:extLst>
          </c:dPt>
          <c:dLbls>
            <c:dLbl>
              <c:idx val="0"/>
              <c:layout>
                <c:manualLayout>
                  <c:x val="0.16437462783905599"/>
                  <c:y val="8.25973489681958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E8E-4B80-9BAF-FFC735A94786}"/>
                </c:ext>
              </c:extLst>
            </c:dLbl>
            <c:dLbl>
              <c:idx val="1"/>
              <c:layout>
                <c:manualLayout>
                  <c:x val="-0.105345406476776"/>
                  <c:y val="-6.050340214508120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E8E-4B80-9BAF-FFC735A94786}"/>
                </c:ext>
              </c:extLst>
            </c:dLbl>
            <c:dLbl>
              <c:idx val="2"/>
              <c:layout>
                <c:manualLayout>
                  <c:x val="-0.108319748039599"/>
                  <c:y val="2.0312424432944801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E8E-4B80-9BAF-FFC735A94786}"/>
                </c:ext>
              </c:extLst>
            </c:dLbl>
            <c:numFmt formatCode="0.00%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lang="es-ES" sz="10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Verdana" panose="020B0604030504040204" pitchFamily="34" charset="0"/>
                    <a:ea typeface="Verdana" panose="020B0604030504040204" pitchFamily="34" charset="0"/>
                    <a:cs typeface="+mn-cs"/>
                  </a:defRPr>
                </a:pPr>
                <a:endParaRPr lang="es-BO"/>
              </a:p>
            </c:txPr>
            <c:dLblPos val="bestFit"/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BOLETIN_LIB_SEXUAL_JUL_2026!$B$65:$B$67</c:f>
              <c:strCache>
                <c:ptCount val="3"/>
                <c:pt idx="0">
                  <c:v>Hombres</c:v>
                </c:pt>
                <c:pt idx="1">
                  <c:v>Mujeres</c:v>
                </c:pt>
                <c:pt idx="2">
                  <c:v>Indeterminado</c:v>
                </c:pt>
              </c:strCache>
            </c:strRef>
          </c:cat>
          <c:val>
            <c:numRef>
              <c:f>BOLETIN_LIB_SEXUAL_JUL_2026!$F$65:$F$67</c:f>
              <c:numCache>
                <c:formatCode>0.00%</c:formatCode>
                <c:ptCount val="3"/>
                <c:pt idx="0">
                  <c:v>4.0449438202247189E-2</c:v>
                </c:pt>
                <c:pt idx="1">
                  <c:v>0.95158324821246165</c:v>
                </c:pt>
                <c:pt idx="2">
                  <c:v>7.9673135852911126E-3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E8E-4B80-9BAF-FFC735A94786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plotVisOnly val="1"/>
    <c:dispBlanksAs val="gap"/>
    <c:showDLblsOverMax val="0"/>
    <c:extLst>
      <c:ext uri="{0b15fc19-7d7d-44ad-8c2d-2c3a37ce22c3}">
        <chartProps xmlns="https://web.wps.cn/et/2018/main" chartId="{bf95e9cf-7081-46af-acdc-603d294896b0}"/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lang="es-ES"/>
      </a:pPr>
      <a:endParaRPr lang="es-B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4.xml"/><Relationship Id="rId4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7844</xdr:colOff>
      <xdr:row>3</xdr:row>
      <xdr:rowOff>118473</xdr:rowOff>
    </xdr:from>
    <xdr:to>
      <xdr:col>16</xdr:col>
      <xdr:colOff>33618</xdr:colOff>
      <xdr:row>18</xdr:row>
      <xdr:rowOff>168087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33617</xdr:colOff>
      <xdr:row>28</xdr:row>
      <xdr:rowOff>25493</xdr:rowOff>
    </xdr:from>
    <xdr:to>
      <xdr:col>15</xdr:col>
      <xdr:colOff>762000</xdr:colOff>
      <xdr:row>39</xdr:row>
      <xdr:rowOff>11206</xdr:rowOff>
    </xdr:to>
    <xdr:graphicFrame macro="">
      <xdr:nvGraphicFramePr>
        <xdr:cNvPr id="17" name="Gráfico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4</xdr:col>
      <xdr:colOff>1102178</xdr:colOff>
      <xdr:row>0</xdr:row>
      <xdr:rowOff>0</xdr:rowOff>
    </xdr:from>
    <xdr:to>
      <xdr:col>12</xdr:col>
      <xdr:colOff>413832</xdr:colOff>
      <xdr:row>0</xdr:row>
      <xdr:rowOff>1700893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181" t="4204" r="16492" b="73904"/>
        <a:stretch>
          <a:fillRect/>
        </a:stretch>
      </xdr:blipFill>
      <xdr:spPr>
        <a:xfrm>
          <a:off x="4581525" y="0"/>
          <a:ext cx="5356860" cy="1700530"/>
        </a:xfrm>
        <a:prstGeom prst="rect">
          <a:avLst/>
        </a:prstGeom>
      </xdr:spPr>
    </xdr:pic>
    <xdr:clientData/>
  </xdr:twoCellAnchor>
  <xdr:twoCellAnchor>
    <xdr:from>
      <xdr:col>9</xdr:col>
      <xdr:colOff>33617</xdr:colOff>
      <xdr:row>46</xdr:row>
      <xdr:rowOff>25493</xdr:rowOff>
    </xdr:from>
    <xdr:to>
      <xdr:col>15</xdr:col>
      <xdr:colOff>762000</xdr:colOff>
      <xdr:row>54</xdr:row>
      <xdr:rowOff>11206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8</xdr:col>
      <xdr:colOff>156881</xdr:colOff>
      <xdr:row>61</xdr:row>
      <xdr:rowOff>179294</xdr:rowOff>
    </xdr:from>
    <xdr:to>
      <xdr:col>16</xdr:col>
      <xdr:colOff>537882</xdr:colOff>
      <xdr:row>67</xdr:row>
      <xdr:rowOff>32496</xdr:rowOff>
    </xdr:to>
    <xdr:graphicFrame macro="">
      <xdr:nvGraphicFramePr>
        <xdr:cNvPr id="5" name="Gráfico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0.78569</cdr:x>
      <cdr:y>0.62204</cdr:y>
    </cdr:from>
    <cdr:to>
      <cdr:x>0.85192</cdr:x>
      <cdr:y>0.64206</cdr:y>
    </cdr:to>
    <cdr:cxnSp macro="">
      <cdr:nvCxnSpPr>
        <cdr:cNvPr id="2" name="Conector recto de flecha 1">
          <a:extLst xmlns:a="http://schemas.openxmlformats.org/drawingml/2006/main">
            <a:ext uri="{FF2B5EF4-FFF2-40B4-BE49-F238E27FC236}">
              <a16:creationId xmlns:a16="http://schemas.microsoft.com/office/drawing/2014/main" id="{C1756C8C-E87A-5A84-4ECF-A9E9411881F7}"/>
            </a:ext>
          </a:extLst>
        </cdr:cNvPr>
        <cdr:cNvCxnSpPr/>
      </cdr:nvCxnSpPr>
      <cdr:spPr>
        <a:xfrm xmlns:a="http://schemas.openxmlformats.org/drawingml/2006/main">
          <a:off x="5945558" y="2414775"/>
          <a:ext cx="501184" cy="77718"/>
        </a:xfrm>
        <a:prstGeom xmlns:a="http://schemas.openxmlformats.org/drawingml/2006/main" prst="straightConnector1">
          <a:avLst/>
        </a:prstGeom>
        <a:ln xmlns:a="http://schemas.openxmlformats.org/drawingml/2006/main">
          <a:tailEnd type="triangle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0.76943</cdr:x>
      <cdr:y>0.56856</cdr:y>
    </cdr:from>
    <cdr:to>
      <cdr:x>0.89192</cdr:x>
      <cdr:y>0.65572</cdr:y>
    </cdr:to>
    <cdr:sp macro="" textlink="BOLETIN_LIB_SEXUAL_JUL_2026!$P$11">
      <cdr:nvSpPr>
        <cdr:cNvPr id="3" name="Rectángulos 2"/>
        <cdr:cNvSpPr/>
      </cdr:nvSpPr>
      <cdr:spPr>
        <a:xfrm xmlns:a="http://schemas.openxmlformats.org/drawingml/2006/main">
          <a:off x="5822526" y="2207150"/>
          <a:ext cx="926922" cy="338358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 cmpd="sng">
          <a:noFill/>
        </a:ln>
      </cdr:spPr>
      <cdr:style>
        <a:lnRef xmlns:a="http://schemas.openxmlformats.org/drawingml/2006/main" idx="0">
          <a:scrgbClr r="0" g="0" b="0"/>
        </a:lnRef>
        <a:fillRef xmlns:a="http://schemas.openxmlformats.org/drawingml/2006/main" idx="0">
          <a:scrgbClr r="0" g="0" b="0"/>
        </a:fillRef>
        <a:effectRef xmlns:a="http://schemas.openxmlformats.org/drawingml/2006/main" idx="0">
          <a:scrgbClr r="0" g="0" b="0"/>
        </a:effectRef>
        <a:fontRef xmlns:a="http://schemas.openxmlformats.org/drawingml/2006/main" idx="minor">
          <a:schemeClr val="dk1"/>
        </a:fontRef>
      </cdr:style>
      <cdr:txBody>
        <a:bodyPr xmlns:a="http://schemas.openxmlformats.org/drawingml/2006/main" wrap="square" rtlCol="0" anchor="t"/>
        <a:lstStyle xmlns:a="http://schemas.openxmlformats.org/drawingml/2006/main"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fld id="{972A0788-BF5E-41E8-93D5-FF76D49C775A}" type="TxLink">
            <a:rPr lang="en-US" sz="800" b="1" i="0" u="none" strike="noStrike">
              <a:solidFill>
                <a:srgbClr val="000000"/>
              </a:solidFill>
              <a:latin typeface="Verdana" panose="020B0604030504040204"/>
              <a:ea typeface="Verdana" panose="020B0604030504040204"/>
            </a:rPr>
            <a:pPr algn="ctr"/>
            <a:t>-6,76%</a:t>
          </a:fld>
          <a:endParaRPr lang="es-BO" sz="400" b="1">
            <a:latin typeface="Verdana" panose="020B0604030504040204" pitchFamily="34" charset="0"/>
            <a:ea typeface="Verdana" panose="020B0604030504040204" pitchFamily="34" charset="0"/>
          </a:endParaRPr>
        </a:p>
      </cdr:txBody>
    </cdr:sp>
  </cdr:relSizeAnchor>
</c:userShape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75"/>
  <sheetViews>
    <sheetView showGridLines="0" tabSelected="1" zoomScale="85" zoomScaleNormal="85" zoomScaleSheetLayoutView="85" workbookViewId="0">
      <selection activeCell="B3" sqref="B3:G3"/>
    </sheetView>
  </sheetViews>
  <sheetFormatPr baseColWidth="10" defaultColWidth="11.42578125" defaultRowHeight="14.25"/>
  <cols>
    <col min="1" max="1" width="2.28515625" style="1" customWidth="1"/>
    <col min="2" max="2" width="23.85546875" style="2" customWidth="1"/>
    <col min="3" max="4" width="13.42578125" style="1" customWidth="1"/>
    <col min="5" max="6" width="15.7109375" style="1" customWidth="1"/>
    <col min="7" max="7" width="14.7109375" style="1" customWidth="1"/>
    <col min="8" max="9" width="3.42578125" style="1" customWidth="1"/>
    <col min="10" max="11" width="12.7109375" style="1" customWidth="1"/>
    <col min="12" max="12" width="11.42578125" style="1"/>
    <col min="13" max="13" width="41.42578125" style="1" customWidth="1"/>
    <col min="14" max="14" width="11.42578125" style="1"/>
    <col min="15" max="15" width="11.42578125" style="1" customWidth="1"/>
    <col min="16" max="16" width="11.7109375" style="1" customWidth="1"/>
    <col min="17" max="17" width="11.42578125" style="1"/>
    <col min="18" max="18" width="11.42578125" style="1" customWidth="1"/>
    <col min="19" max="16384" width="11.42578125" style="1"/>
  </cols>
  <sheetData>
    <row r="1" spans="2:19" ht="140.25" customHeight="1"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</row>
    <row r="2" spans="2:19" ht="56.25" customHeight="1">
      <c r="B2" s="42" t="s">
        <v>53</v>
      </c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</row>
    <row r="3" spans="2:19" ht="35.25" customHeight="1">
      <c r="B3" s="39" t="s">
        <v>0</v>
      </c>
      <c r="C3" s="39"/>
      <c r="D3" s="39"/>
      <c r="E3" s="39"/>
      <c r="F3" s="39"/>
      <c r="G3" s="39"/>
      <c r="H3" s="3"/>
      <c r="I3" s="3"/>
      <c r="J3" s="39" t="s">
        <v>1</v>
      </c>
      <c r="K3" s="39"/>
      <c r="L3" s="39"/>
      <c r="M3" s="39"/>
      <c r="N3" s="39"/>
      <c r="O3" s="39"/>
      <c r="P3" s="39"/>
    </row>
    <row r="4" spans="2:19" ht="15">
      <c r="B4" s="43" t="s">
        <v>2</v>
      </c>
      <c r="C4" s="43"/>
      <c r="D4" s="43"/>
      <c r="E4" s="43"/>
      <c r="F4" s="43"/>
      <c r="G4" s="43"/>
      <c r="H4" s="4"/>
      <c r="I4" s="4"/>
      <c r="J4" s="44" t="s">
        <v>2</v>
      </c>
      <c r="K4" s="44"/>
      <c r="L4" s="44"/>
      <c r="M4" s="44"/>
      <c r="N4" s="44"/>
      <c r="O4" s="44"/>
      <c r="P4" s="44"/>
      <c r="Q4" s="5"/>
      <c r="R4" s="5"/>
      <c r="S4" s="5"/>
    </row>
    <row r="5" spans="2:19" ht="17.25" customHeight="1">
      <c r="B5" s="38" t="s">
        <v>3</v>
      </c>
      <c r="C5" s="38">
        <v>2025</v>
      </c>
      <c r="D5" s="38" t="s">
        <v>4</v>
      </c>
      <c r="E5" s="38" t="s">
        <v>5</v>
      </c>
      <c r="F5" s="38"/>
      <c r="G5" s="38"/>
      <c r="H5" s="4"/>
      <c r="I5" s="4"/>
      <c r="J5" s="7"/>
      <c r="K5" s="8"/>
      <c r="L5" s="8"/>
      <c r="M5" s="8"/>
      <c r="N5" s="5"/>
      <c r="O5" s="5"/>
      <c r="P5" s="5"/>
      <c r="Q5" s="5"/>
      <c r="R5" s="5"/>
      <c r="S5" s="5"/>
    </row>
    <row r="6" spans="2:19" ht="36" customHeight="1">
      <c r="B6" s="38"/>
      <c r="C6" s="38"/>
      <c r="D6" s="38"/>
      <c r="E6" s="9" t="s">
        <v>6</v>
      </c>
      <c r="F6" s="9" t="s">
        <v>7</v>
      </c>
      <c r="G6" s="9" t="s">
        <v>8</v>
      </c>
      <c r="H6" s="10"/>
      <c r="I6" s="10"/>
      <c r="J6" s="5"/>
      <c r="K6" s="5"/>
      <c r="L6" s="5"/>
      <c r="M6" s="5"/>
      <c r="N6" s="5"/>
      <c r="O6" s="5"/>
      <c r="P6" s="5"/>
      <c r="Q6" s="5"/>
      <c r="R6" s="5"/>
      <c r="S6" s="5"/>
    </row>
    <row r="7" spans="2:19" ht="19.5" customHeight="1">
      <c r="B7" s="11" t="s">
        <v>9</v>
      </c>
      <c r="C7" s="12">
        <f>SUM(C8:C19)</f>
        <v>9238</v>
      </c>
      <c r="D7" s="12">
        <f>SUM(D8:D19)</f>
        <v>4895</v>
      </c>
      <c r="E7" s="13">
        <f>+((SUM(D8:D14)/SUM(C8:C14))-1)</f>
        <v>-6.7619047619047579E-2</v>
      </c>
      <c r="F7" s="13">
        <f>+((SUM(D8:D14)/SUM(C8:C14))-1)</f>
        <v>-6.7619047619047579E-2</v>
      </c>
      <c r="G7" s="13">
        <f>+((SUM(D8:D14)/SUM(C8:C14))-1)</f>
        <v>-6.7619047619047579E-2</v>
      </c>
      <c r="H7" s="10"/>
      <c r="I7" s="10"/>
      <c r="J7" s="5"/>
      <c r="K7" s="5">
        <v>2021</v>
      </c>
      <c r="L7" s="5">
        <v>2022</v>
      </c>
      <c r="M7" s="5">
        <v>2023</v>
      </c>
      <c r="N7" s="5">
        <v>2024</v>
      </c>
      <c r="O7" s="5">
        <v>2025</v>
      </c>
      <c r="P7" s="5" t="s">
        <v>10</v>
      </c>
      <c r="Q7" s="5"/>
      <c r="R7" s="5"/>
      <c r="S7" s="5"/>
    </row>
    <row r="8" spans="2:19" ht="19.5" customHeight="1">
      <c r="B8" s="14" t="s">
        <v>11</v>
      </c>
      <c r="C8" s="15">
        <v>744</v>
      </c>
      <c r="D8" s="15">
        <v>641</v>
      </c>
      <c r="E8" s="16">
        <f>+((D8/C8)-1)</f>
        <v>-0.13844086021505375</v>
      </c>
      <c r="F8" s="16">
        <f>(D8/C19)-1</f>
        <v>-0.13143631436314362</v>
      </c>
      <c r="G8" s="16">
        <f>(D8/C8)-1</f>
        <v>-0.13844086021505375</v>
      </c>
      <c r="H8" s="10"/>
      <c r="I8" s="10"/>
      <c r="J8" s="5" t="s">
        <v>60</v>
      </c>
      <c r="K8" s="17">
        <v>3744</v>
      </c>
      <c r="L8" s="17">
        <v>5043</v>
      </c>
      <c r="M8" s="17">
        <v>5251</v>
      </c>
      <c r="N8" s="17">
        <v>5428</v>
      </c>
      <c r="O8" s="17">
        <v>5250</v>
      </c>
      <c r="P8" s="17">
        <v>4895</v>
      </c>
      <c r="Q8" s="5"/>
      <c r="R8" s="5"/>
      <c r="S8" s="5"/>
    </row>
    <row r="9" spans="2:19" ht="19.5" customHeight="1">
      <c r="B9" s="14" t="s">
        <v>52</v>
      </c>
      <c r="C9" s="15">
        <v>721</v>
      </c>
      <c r="D9" s="15">
        <v>629</v>
      </c>
      <c r="E9" s="16">
        <f>+((SUM($D$8:D9)/SUM($C$8:C9))-1)</f>
        <v>-0.13310580204778155</v>
      </c>
      <c r="F9" s="16">
        <f>(D9/D8)-1</f>
        <v>-1.8720748829953227E-2</v>
      </c>
      <c r="G9" s="16">
        <f>(D9/C9)-1</f>
        <v>-0.12760055478502086</v>
      </c>
      <c r="H9" s="10"/>
      <c r="I9" s="10"/>
      <c r="J9" s="5" t="s">
        <v>61</v>
      </c>
      <c r="K9" s="17">
        <v>3256</v>
      </c>
      <c r="L9" s="17">
        <v>3986</v>
      </c>
      <c r="M9" s="17">
        <v>4571</v>
      </c>
      <c r="N9" s="17">
        <v>4277</v>
      </c>
      <c r="O9" s="17">
        <v>3988</v>
      </c>
      <c r="P9" s="5"/>
      <c r="Q9" s="5"/>
      <c r="R9" s="5"/>
      <c r="S9" s="5"/>
    </row>
    <row r="10" spans="2:19" ht="19.5" customHeight="1">
      <c r="B10" s="14" t="s">
        <v>12</v>
      </c>
      <c r="C10" s="15">
        <v>748</v>
      </c>
      <c r="D10" s="15">
        <v>738</v>
      </c>
      <c r="E10" s="16">
        <f>+((SUM($D$8:D10)/SUM($C$8:C10))-1)</f>
        <v>-9.2634432896520513E-2</v>
      </c>
      <c r="F10" s="16">
        <f>(D10/D9)-1</f>
        <v>0.17329093799682038</v>
      </c>
      <c r="G10" s="16">
        <f>(D10/C10)-1</f>
        <v>-1.3368983957219305E-2</v>
      </c>
      <c r="H10" s="10"/>
      <c r="I10" s="10"/>
      <c r="J10" s="5" t="s">
        <v>13</v>
      </c>
      <c r="K10" s="17">
        <f>+K9+K8</f>
        <v>7000</v>
      </c>
      <c r="L10" s="17">
        <f t="shared" ref="L10:O10" si="0">+L9+L8</f>
        <v>9029</v>
      </c>
      <c r="M10" s="17">
        <f t="shared" si="0"/>
        <v>9822</v>
      </c>
      <c r="N10" s="17">
        <f t="shared" si="0"/>
        <v>9705</v>
      </c>
      <c r="O10" s="17">
        <f t="shared" si="0"/>
        <v>9238</v>
      </c>
      <c r="P10" s="17"/>
      <c r="Q10" s="5"/>
      <c r="R10" s="5"/>
      <c r="S10" s="5"/>
    </row>
    <row r="11" spans="2:19" ht="19.5" customHeight="1">
      <c r="B11" s="14" t="s">
        <v>14</v>
      </c>
      <c r="C11" s="15">
        <v>743</v>
      </c>
      <c r="D11" s="15">
        <v>715</v>
      </c>
      <c r="E11" s="16">
        <f>+((SUM($D$8:D11)/SUM($C$8:C11))-1)</f>
        <v>-7.8822733423545288E-2</v>
      </c>
      <c r="F11" s="16">
        <f t="shared" ref="F11:F13" si="1">(D11/D10)-1</f>
        <v>-3.1165311653116534E-2</v>
      </c>
      <c r="G11" s="16">
        <f t="shared" ref="G11:G13" si="2">(D11/C11)-1</f>
        <v>-3.7685060565275874E-2</v>
      </c>
      <c r="H11" s="10"/>
      <c r="I11" s="10"/>
      <c r="J11" s="5" t="s">
        <v>15</v>
      </c>
      <c r="K11" s="5"/>
      <c r="L11" s="5"/>
      <c r="M11" s="5"/>
      <c r="N11" s="5"/>
      <c r="O11" s="19"/>
      <c r="P11" s="19">
        <f>+((P8/O8)-1)</f>
        <v>-6.7619047619047579E-2</v>
      </c>
      <c r="Q11" s="5"/>
      <c r="R11" s="5"/>
      <c r="S11" s="5"/>
    </row>
    <row r="12" spans="2:19" ht="19.5" customHeight="1">
      <c r="B12" s="14" t="s">
        <v>16</v>
      </c>
      <c r="C12" s="15">
        <v>783</v>
      </c>
      <c r="D12" s="15">
        <v>695</v>
      </c>
      <c r="E12" s="16">
        <f>+((SUM($D$8:D12)/SUM($C$8:C12))-1)</f>
        <v>-8.5851832040652609E-2</v>
      </c>
      <c r="F12" s="16">
        <f t="shared" si="1"/>
        <v>-2.7972027972028024E-2</v>
      </c>
      <c r="G12" s="16">
        <f t="shared" si="2"/>
        <v>-0.11238825031928479</v>
      </c>
      <c r="H12" s="10"/>
      <c r="I12" s="10"/>
      <c r="J12" s="5"/>
      <c r="K12" s="34">
        <v>7000</v>
      </c>
      <c r="L12" s="34">
        <v>9029</v>
      </c>
      <c r="M12" s="34">
        <v>9822</v>
      </c>
      <c r="N12" s="34">
        <v>9705</v>
      </c>
      <c r="O12" s="34">
        <v>9238</v>
      </c>
      <c r="P12" s="5"/>
      <c r="Q12" s="5"/>
      <c r="R12" s="5"/>
      <c r="S12" s="5"/>
    </row>
    <row r="13" spans="2:19" ht="19.5" customHeight="1">
      <c r="B13" s="14" t="s">
        <v>17</v>
      </c>
      <c r="C13" s="15">
        <v>752</v>
      </c>
      <c r="D13" s="15">
        <v>699</v>
      </c>
      <c r="E13" s="16">
        <f>+((SUM($D$8:D13)/SUM($C$8:C13))-1)</f>
        <v>-8.3277666443999143E-2</v>
      </c>
      <c r="F13" s="16">
        <f t="shared" si="1"/>
        <v>5.7553956834532904E-3</v>
      </c>
      <c r="G13" s="16">
        <f t="shared" si="2"/>
        <v>-7.0478723404255317E-2</v>
      </c>
      <c r="H13" s="10"/>
      <c r="I13" s="10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2:19" ht="19.5" customHeight="1">
      <c r="B14" s="14" t="s">
        <v>18</v>
      </c>
      <c r="C14" s="15">
        <v>759</v>
      </c>
      <c r="D14" s="15">
        <v>778</v>
      </c>
      <c r="E14" s="16">
        <f>+((SUM($D$8:D14)/SUM($C$8:C14))-1)</f>
        <v>-6.7619047619047579E-2</v>
      </c>
      <c r="F14" s="16">
        <f t="shared" ref="F14" si="3">(D14/D13)-1</f>
        <v>0.11301859799713876</v>
      </c>
      <c r="G14" s="16">
        <f t="shared" ref="G14" si="4">(D14/C14)-1</f>
        <v>2.5032938076416267E-2</v>
      </c>
      <c r="H14" s="10"/>
      <c r="I14" s="10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2:19" ht="19.5" customHeight="1">
      <c r="B15" s="14" t="s">
        <v>19</v>
      </c>
      <c r="C15" s="15">
        <v>738</v>
      </c>
      <c r="D15" s="15"/>
      <c r="E15" s="18"/>
      <c r="F15" s="18"/>
      <c r="G15" s="18"/>
      <c r="H15" s="10"/>
      <c r="I15" s="10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2:19" ht="19.5" customHeight="1">
      <c r="B16" s="14" t="s">
        <v>20</v>
      </c>
      <c r="C16" s="15">
        <v>831</v>
      </c>
      <c r="D16" s="15"/>
      <c r="E16" s="18"/>
      <c r="F16" s="18"/>
      <c r="G16" s="18"/>
      <c r="H16" s="10"/>
      <c r="I16" s="10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2:19" ht="19.5" customHeight="1">
      <c r="B17" s="14" t="s">
        <v>21</v>
      </c>
      <c r="C17" s="20">
        <v>912</v>
      </c>
      <c r="D17" s="15"/>
      <c r="E17" s="18"/>
      <c r="F17" s="18"/>
      <c r="G17" s="18"/>
      <c r="H17" s="10"/>
      <c r="I17" s="10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2:19" ht="19.5" customHeight="1">
      <c r="B18" s="14" t="s">
        <v>22</v>
      </c>
      <c r="C18" s="15">
        <v>769</v>
      </c>
      <c r="D18" s="15"/>
      <c r="E18" s="18"/>
      <c r="F18" s="18"/>
      <c r="G18" s="18"/>
      <c r="H18" s="10"/>
      <c r="I18" s="10"/>
    </row>
    <row r="19" spans="2:19" ht="19.5" customHeight="1">
      <c r="B19" s="14" t="s">
        <v>23</v>
      </c>
      <c r="C19" s="15">
        <v>738</v>
      </c>
      <c r="D19" s="15"/>
      <c r="E19" s="18"/>
      <c r="F19" s="18"/>
      <c r="G19" s="18"/>
      <c r="H19" s="10"/>
      <c r="I19" s="10"/>
    </row>
    <row r="20" spans="2:19">
      <c r="B20" s="21" t="s">
        <v>24</v>
      </c>
      <c r="C20" s="22"/>
      <c r="D20" s="22"/>
      <c r="E20" s="22"/>
      <c r="F20" s="22"/>
      <c r="G20" s="22"/>
      <c r="H20" s="10"/>
      <c r="I20" s="10"/>
      <c r="J20" s="21" t="s">
        <v>24</v>
      </c>
    </row>
    <row r="21" spans="2:19">
      <c r="B21" s="21" t="s">
        <v>25</v>
      </c>
      <c r="H21" s="10"/>
      <c r="I21" s="10"/>
      <c r="J21" s="21" t="s">
        <v>26</v>
      </c>
    </row>
    <row r="22" spans="2:19">
      <c r="B22" s="21" t="s">
        <v>54</v>
      </c>
      <c r="H22" s="10"/>
      <c r="I22" s="10"/>
      <c r="J22" s="21" t="s">
        <v>54</v>
      </c>
    </row>
    <row r="23" spans="2:19">
      <c r="B23" s="21"/>
      <c r="H23" s="10"/>
      <c r="I23" s="10"/>
      <c r="J23" s="21"/>
    </row>
    <row r="24" spans="2:19">
      <c r="B24" s="21"/>
      <c r="H24" s="10"/>
      <c r="I24" s="10"/>
      <c r="J24" s="21"/>
    </row>
    <row r="25" spans="2:19">
      <c r="B25" s="21"/>
      <c r="H25" s="10"/>
      <c r="I25" s="10"/>
      <c r="J25" s="21"/>
    </row>
    <row r="26" spans="2:19">
      <c r="H26" s="10"/>
      <c r="I26" s="10"/>
    </row>
    <row r="27" spans="2:19" ht="38.25" customHeight="1">
      <c r="B27" s="39" t="s">
        <v>55</v>
      </c>
      <c r="C27" s="39"/>
      <c r="D27" s="39"/>
      <c r="E27" s="39"/>
      <c r="F27" s="39"/>
      <c r="G27" s="23"/>
      <c r="H27" s="10"/>
      <c r="I27" s="10"/>
      <c r="J27" s="39" t="s">
        <v>55</v>
      </c>
      <c r="K27" s="39"/>
      <c r="L27" s="39"/>
      <c r="M27" s="39"/>
      <c r="N27" s="39"/>
      <c r="O27" s="39"/>
      <c r="P27" s="39"/>
    </row>
    <row r="28" spans="2:19" ht="15">
      <c r="B28" s="35" t="s">
        <v>2</v>
      </c>
      <c r="C28" s="35"/>
      <c r="D28" s="35"/>
      <c r="E28" s="35"/>
      <c r="F28" s="35"/>
      <c r="G28" s="24"/>
      <c r="J28" s="40" t="s">
        <v>2</v>
      </c>
      <c r="K28" s="40"/>
      <c r="L28" s="40"/>
      <c r="M28" s="40"/>
      <c r="N28" s="40"/>
      <c r="O28" s="40"/>
      <c r="P28" s="40"/>
    </row>
    <row r="29" spans="2:19" ht="77.25" customHeight="1">
      <c r="B29" s="9" t="s">
        <v>27</v>
      </c>
      <c r="C29" s="6">
        <v>2025</v>
      </c>
      <c r="D29" s="6" t="s">
        <v>4</v>
      </c>
      <c r="E29" s="25" t="s">
        <v>56</v>
      </c>
      <c r="F29" s="25" t="s">
        <v>28</v>
      </c>
    </row>
    <row r="30" spans="2:19" ht="19.5" customHeight="1">
      <c r="B30" s="11" t="s">
        <v>9</v>
      </c>
      <c r="C30" s="12">
        <f>SUM(C31:C39)</f>
        <v>5250</v>
      </c>
      <c r="D30" s="12">
        <f>SUM(D31:D39)</f>
        <v>4895</v>
      </c>
      <c r="E30" s="26">
        <f t="shared" ref="E30:E39" si="5">+((D30/C30)-1)</f>
        <v>-6.7619047619047579E-2</v>
      </c>
      <c r="F30" s="26">
        <f>SUM(F31:F39)</f>
        <v>0.99999999999999989</v>
      </c>
      <c r="J30" s="10"/>
      <c r="K30" s="27"/>
    </row>
    <row r="31" spans="2:19" ht="19.5" customHeight="1">
      <c r="B31" s="28" t="s">
        <v>29</v>
      </c>
      <c r="C31" s="29">
        <v>1995</v>
      </c>
      <c r="D31" s="29">
        <v>1818</v>
      </c>
      <c r="E31" s="30">
        <f t="shared" si="5"/>
        <v>-8.8721804511278202E-2</v>
      </c>
      <c r="F31" s="30">
        <f t="shared" ref="F31:F39" si="6">+D31/$D$30</f>
        <v>0.3713993871297242</v>
      </c>
      <c r="J31" s="31"/>
      <c r="K31" s="32"/>
      <c r="L31" s="33"/>
      <c r="M31" s="33"/>
      <c r="N31" s="33"/>
      <c r="O31" s="33"/>
    </row>
    <row r="32" spans="2:19" ht="19.5" customHeight="1">
      <c r="B32" s="28" t="s">
        <v>30</v>
      </c>
      <c r="C32" s="29">
        <v>1149</v>
      </c>
      <c r="D32" s="29">
        <v>1032</v>
      </c>
      <c r="E32" s="30">
        <f t="shared" si="5"/>
        <v>-0.10182767624020883</v>
      </c>
      <c r="F32" s="30">
        <f t="shared" si="6"/>
        <v>0.2108273748723187</v>
      </c>
      <c r="J32" s="31"/>
      <c r="K32" s="32"/>
      <c r="L32" s="33"/>
      <c r="M32" s="33"/>
      <c r="N32" s="33"/>
      <c r="O32" s="33"/>
    </row>
    <row r="33" spans="2:16" ht="19.5" customHeight="1">
      <c r="B33" s="28" t="s">
        <v>31</v>
      </c>
      <c r="C33" s="29">
        <v>761</v>
      </c>
      <c r="D33" s="29">
        <v>733</v>
      </c>
      <c r="E33" s="30">
        <f t="shared" si="5"/>
        <v>-3.6793692509855425E-2</v>
      </c>
      <c r="F33" s="30">
        <f t="shared" si="6"/>
        <v>0.14974463738508681</v>
      </c>
      <c r="J33" s="31"/>
      <c r="K33" s="32"/>
      <c r="L33" s="33"/>
      <c r="M33" s="33"/>
      <c r="N33" s="33"/>
      <c r="O33" s="33"/>
    </row>
    <row r="34" spans="2:16" ht="19.5" customHeight="1">
      <c r="B34" s="28" t="s">
        <v>32</v>
      </c>
      <c r="C34" s="29">
        <v>287</v>
      </c>
      <c r="D34" s="29">
        <v>319</v>
      </c>
      <c r="E34" s="30">
        <f t="shared" si="5"/>
        <v>0.11149825783972123</v>
      </c>
      <c r="F34" s="30">
        <f t="shared" si="6"/>
        <v>6.5168539325842698E-2</v>
      </c>
      <c r="J34" s="31"/>
      <c r="K34" s="32"/>
      <c r="L34" s="33"/>
      <c r="M34" s="33"/>
      <c r="N34" s="33"/>
      <c r="O34" s="33"/>
    </row>
    <row r="35" spans="2:16" ht="19.5" customHeight="1">
      <c r="B35" s="28" t="s">
        <v>33</v>
      </c>
      <c r="C35" s="29">
        <v>297</v>
      </c>
      <c r="D35" s="29">
        <v>274</v>
      </c>
      <c r="E35" s="30">
        <f t="shared" si="5"/>
        <v>-7.7441077441077422E-2</v>
      </c>
      <c r="F35" s="30">
        <f t="shared" si="6"/>
        <v>5.5975485188968332E-2</v>
      </c>
      <c r="J35" s="31"/>
      <c r="K35" s="32"/>
      <c r="L35" s="33"/>
      <c r="M35" s="33"/>
      <c r="N35" s="33"/>
      <c r="O35" s="33"/>
    </row>
    <row r="36" spans="2:16" ht="19.5" customHeight="1">
      <c r="B36" s="28" t="s">
        <v>34</v>
      </c>
      <c r="C36" s="29">
        <v>226</v>
      </c>
      <c r="D36" s="29">
        <v>257</v>
      </c>
      <c r="E36" s="30">
        <f t="shared" si="5"/>
        <v>0.13716814159292046</v>
      </c>
      <c r="F36" s="30">
        <f t="shared" si="6"/>
        <v>5.2502553626149133E-2</v>
      </c>
      <c r="J36" s="31"/>
      <c r="K36" s="32"/>
      <c r="L36" s="33"/>
      <c r="M36" s="33"/>
      <c r="N36" s="33"/>
      <c r="O36" s="33"/>
    </row>
    <row r="37" spans="2:16" ht="19.5" customHeight="1">
      <c r="B37" s="28" t="s">
        <v>35</v>
      </c>
      <c r="C37" s="29">
        <v>241</v>
      </c>
      <c r="D37" s="29">
        <v>238</v>
      </c>
      <c r="E37" s="30">
        <f t="shared" si="5"/>
        <v>-1.2448132780082943E-2</v>
      </c>
      <c r="F37" s="30">
        <f t="shared" si="6"/>
        <v>4.8621041879468849E-2</v>
      </c>
      <c r="J37" s="31"/>
      <c r="K37" s="32"/>
      <c r="L37" s="33"/>
      <c r="M37" s="33"/>
      <c r="N37" s="33"/>
      <c r="O37" s="33"/>
    </row>
    <row r="38" spans="2:16" ht="19.5" customHeight="1">
      <c r="B38" s="28" t="s">
        <v>36</v>
      </c>
      <c r="C38" s="29">
        <v>200</v>
      </c>
      <c r="D38" s="29">
        <v>169</v>
      </c>
      <c r="E38" s="30">
        <f t="shared" si="5"/>
        <v>-0.15500000000000003</v>
      </c>
      <c r="F38" s="30">
        <f t="shared" si="6"/>
        <v>3.4525025536261494E-2</v>
      </c>
      <c r="J38" s="31"/>
      <c r="K38" s="32"/>
      <c r="L38" s="33"/>
      <c r="M38" s="33"/>
      <c r="N38" s="33"/>
      <c r="O38" s="33"/>
    </row>
    <row r="39" spans="2:16" ht="19.5" customHeight="1">
      <c r="B39" s="28" t="s">
        <v>37</v>
      </c>
      <c r="C39" s="29">
        <v>94</v>
      </c>
      <c r="D39" s="29">
        <v>55</v>
      </c>
      <c r="E39" s="30">
        <f t="shared" si="5"/>
        <v>-0.41489361702127658</v>
      </c>
      <c r="F39" s="30">
        <f t="shared" si="6"/>
        <v>1.1235955056179775E-2</v>
      </c>
      <c r="J39" s="31"/>
      <c r="K39" s="32"/>
      <c r="L39" s="33"/>
      <c r="M39" s="33"/>
      <c r="N39" s="33"/>
      <c r="O39" s="33"/>
    </row>
    <row r="40" spans="2:16">
      <c r="B40" s="21" t="s">
        <v>24</v>
      </c>
      <c r="C40" s="22"/>
      <c r="D40" s="22"/>
      <c r="E40" s="22"/>
      <c r="F40" s="22"/>
      <c r="G40" s="22"/>
      <c r="J40" s="21" t="s">
        <v>24</v>
      </c>
    </row>
    <row r="41" spans="2:16">
      <c r="B41" s="21" t="s">
        <v>25</v>
      </c>
      <c r="J41" s="21" t="s">
        <v>25</v>
      </c>
    </row>
    <row r="42" spans="2:16">
      <c r="B42" s="21" t="s">
        <v>54</v>
      </c>
      <c r="H42" s="10"/>
      <c r="I42" s="10"/>
      <c r="J42" s="21" t="s">
        <v>54</v>
      </c>
    </row>
    <row r="43" spans="2:16">
      <c r="B43" s="21"/>
      <c r="J43" s="21"/>
    </row>
    <row r="44" spans="2:16">
      <c r="B44" s="21"/>
      <c r="J44" s="21"/>
    </row>
    <row r="45" spans="2:16" ht="38.25" customHeight="1">
      <c r="B45" s="39" t="s">
        <v>57</v>
      </c>
      <c r="C45" s="39"/>
      <c r="D45" s="39"/>
      <c r="E45" s="39"/>
      <c r="F45" s="39"/>
      <c r="G45" s="23"/>
      <c r="H45" s="10"/>
      <c r="I45" s="10"/>
      <c r="J45" s="39" t="s">
        <v>57</v>
      </c>
      <c r="K45" s="39"/>
      <c r="L45" s="39"/>
      <c r="M45" s="39"/>
      <c r="N45" s="39"/>
      <c r="O45" s="39"/>
      <c r="P45" s="39"/>
    </row>
    <row r="46" spans="2:16" ht="15">
      <c r="B46" s="35" t="s">
        <v>2</v>
      </c>
      <c r="C46" s="35"/>
      <c r="D46" s="35"/>
      <c r="E46" s="35"/>
      <c r="F46" s="35"/>
      <c r="G46" s="24"/>
      <c r="J46" s="40" t="s">
        <v>2</v>
      </c>
      <c r="K46" s="40"/>
      <c r="L46" s="40"/>
      <c r="M46" s="40"/>
      <c r="N46" s="40"/>
      <c r="O46" s="40"/>
      <c r="P46" s="40"/>
    </row>
    <row r="47" spans="2:16" ht="77.25" customHeight="1">
      <c r="B47" s="9" t="s">
        <v>38</v>
      </c>
      <c r="C47" s="6">
        <v>2025</v>
      </c>
      <c r="D47" s="6" t="s">
        <v>4</v>
      </c>
      <c r="E47" s="25" t="s">
        <v>56</v>
      </c>
      <c r="F47" s="25" t="s">
        <v>28</v>
      </c>
    </row>
    <row r="48" spans="2:16" ht="19.5" customHeight="1">
      <c r="B48" s="11" t="s">
        <v>9</v>
      </c>
      <c r="C48" s="12">
        <f>SUM(C49:C54)</f>
        <v>5250</v>
      </c>
      <c r="D48" s="12">
        <f>SUM(D49:D54)</f>
        <v>4895</v>
      </c>
      <c r="E48" s="26">
        <f>+((D48/C48)-1)</f>
        <v>-6.7619047619047579E-2</v>
      </c>
      <c r="F48" s="26">
        <f>SUM(F49:F54)</f>
        <v>1</v>
      </c>
      <c r="J48" s="10"/>
      <c r="K48" s="27"/>
    </row>
    <row r="49" spans="2:16" ht="20.25" customHeight="1">
      <c r="B49" s="28" t="s">
        <v>39</v>
      </c>
      <c r="C49" s="29">
        <v>1652</v>
      </c>
      <c r="D49" s="29">
        <v>1513</v>
      </c>
      <c r="E49" s="30">
        <f t="shared" ref="E49" si="7">+((D49/C49)-1)</f>
        <v>-8.4140435835351135E-2</v>
      </c>
      <c r="F49" s="30">
        <f t="shared" ref="F49" si="8">+D49/$D$30</f>
        <v>0.30909090909090908</v>
      </c>
      <c r="J49" s="31"/>
      <c r="K49" s="32"/>
      <c r="L49" s="33"/>
      <c r="M49" s="33"/>
      <c r="N49" s="33"/>
      <c r="O49" s="33"/>
    </row>
    <row r="50" spans="2:16" ht="20.25" customHeight="1">
      <c r="B50" s="28" t="s">
        <v>40</v>
      </c>
      <c r="C50" s="29">
        <v>1259</v>
      </c>
      <c r="D50" s="29">
        <v>1338</v>
      </c>
      <c r="E50" s="30">
        <f t="shared" ref="E50:E53" si="9">+((D50/C50)-1)</f>
        <v>6.2748212867355102E-2</v>
      </c>
      <c r="F50" s="30">
        <f t="shared" ref="F50:F53" si="10">+D50/$D$30</f>
        <v>0.27334014300306436</v>
      </c>
      <c r="J50" s="31"/>
      <c r="K50" s="32"/>
      <c r="L50" s="33"/>
      <c r="M50" s="33"/>
      <c r="N50" s="33"/>
      <c r="O50" s="33"/>
    </row>
    <row r="51" spans="2:16" ht="48.75" customHeight="1">
      <c r="B51" s="28" t="s">
        <v>41</v>
      </c>
      <c r="C51" s="29">
        <v>1142</v>
      </c>
      <c r="D51" s="29">
        <v>883</v>
      </c>
      <c r="E51" s="30">
        <f t="shared" si="9"/>
        <v>-0.22679509632224171</v>
      </c>
      <c r="F51" s="30">
        <f t="shared" si="10"/>
        <v>0.18038815117466803</v>
      </c>
      <c r="J51" s="31"/>
      <c r="K51" s="32"/>
      <c r="L51" s="33"/>
      <c r="M51" s="33"/>
      <c r="N51" s="33"/>
      <c r="O51" s="33"/>
    </row>
    <row r="52" spans="2:16" ht="20.25" customHeight="1">
      <c r="B52" s="28" t="s">
        <v>42</v>
      </c>
      <c r="C52" s="29">
        <v>897</v>
      </c>
      <c r="D52" s="29">
        <v>902</v>
      </c>
      <c r="E52" s="30">
        <f t="shared" si="9"/>
        <v>5.5741360089185399E-3</v>
      </c>
      <c r="F52" s="30">
        <f t="shared" si="10"/>
        <v>0.1842696629213483</v>
      </c>
      <c r="J52" s="31"/>
      <c r="K52" s="32"/>
      <c r="L52" s="33"/>
      <c r="M52" s="33"/>
      <c r="N52" s="33"/>
      <c r="O52" s="33"/>
    </row>
    <row r="53" spans="2:16" ht="20.25" customHeight="1">
      <c r="B53" s="28" t="s">
        <v>43</v>
      </c>
      <c r="C53" s="29">
        <v>160</v>
      </c>
      <c r="D53" s="29">
        <v>143</v>
      </c>
      <c r="E53" s="30">
        <f t="shared" si="9"/>
        <v>-0.10624999999999996</v>
      </c>
      <c r="F53" s="30">
        <f t="shared" si="10"/>
        <v>2.9213483146067417E-2</v>
      </c>
      <c r="J53" s="31"/>
      <c r="K53" s="32"/>
      <c r="L53" s="33"/>
      <c r="M53" s="33"/>
      <c r="N53" s="33"/>
      <c r="O53" s="33"/>
    </row>
    <row r="54" spans="2:16" ht="29.25" customHeight="1">
      <c r="B54" s="28" t="s">
        <v>44</v>
      </c>
      <c r="C54" s="29">
        <v>140</v>
      </c>
      <c r="D54" s="29">
        <v>116</v>
      </c>
      <c r="E54" s="30">
        <f t="shared" ref="E54" si="11">+((D54/C54)-1)</f>
        <v>-0.17142857142857137</v>
      </c>
      <c r="F54" s="30">
        <f t="shared" ref="F54" si="12">+D54/$D$30</f>
        <v>2.3697650663942797E-2</v>
      </c>
      <c r="J54" s="31"/>
      <c r="K54" s="32"/>
      <c r="L54" s="33"/>
      <c r="M54" s="33"/>
      <c r="N54" s="33"/>
      <c r="O54" s="33"/>
    </row>
    <row r="55" spans="2:16">
      <c r="B55" s="21" t="s">
        <v>24</v>
      </c>
      <c r="C55" s="22"/>
      <c r="D55" s="22"/>
      <c r="E55" s="22"/>
      <c r="F55" s="22"/>
      <c r="G55" s="22"/>
      <c r="J55" s="21" t="s">
        <v>24</v>
      </c>
    </row>
    <row r="56" spans="2:16">
      <c r="B56" s="21" t="s">
        <v>26</v>
      </c>
      <c r="J56" s="21" t="s">
        <v>26</v>
      </c>
    </row>
    <row r="57" spans="2:16">
      <c r="B57" s="21" t="s">
        <v>54</v>
      </c>
      <c r="H57" s="10"/>
      <c r="I57" s="10"/>
      <c r="J57" s="21" t="s">
        <v>54</v>
      </c>
    </row>
    <row r="58" spans="2:16">
      <c r="B58" s="21"/>
      <c r="J58" s="21"/>
    </row>
    <row r="61" spans="2:16" ht="38.25" customHeight="1">
      <c r="B61" s="39" t="s">
        <v>58</v>
      </c>
      <c r="C61" s="39"/>
      <c r="D61" s="39"/>
      <c r="E61" s="39"/>
      <c r="F61" s="39"/>
      <c r="G61" s="23"/>
      <c r="H61" s="10"/>
      <c r="I61" s="10"/>
      <c r="J61" s="39" t="s">
        <v>59</v>
      </c>
      <c r="K61" s="39"/>
      <c r="L61" s="39"/>
      <c r="M61" s="39"/>
      <c r="N61" s="39"/>
      <c r="O61" s="39"/>
      <c r="P61" s="39"/>
    </row>
    <row r="62" spans="2:16" ht="15">
      <c r="B62" s="35" t="s">
        <v>2</v>
      </c>
      <c r="C62" s="35"/>
      <c r="D62" s="35"/>
      <c r="E62" s="35"/>
      <c r="F62" s="35"/>
      <c r="G62" s="24"/>
      <c r="J62" s="36" t="s">
        <v>45</v>
      </c>
      <c r="K62" s="36"/>
      <c r="L62" s="36"/>
      <c r="M62" s="36"/>
      <c r="N62" s="36"/>
      <c r="O62" s="36"/>
      <c r="P62" s="36"/>
    </row>
    <row r="63" spans="2:16" ht="77.25" customHeight="1">
      <c r="B63" s="9" t="s">
        <v>46</v>
      </c>
      <c r="C63" s="9">
        <v>2025</v>
      </c>
      <c r="D63" s="9" t="s">
        <v>4</v>
      </c>
      <c r="E63" s="9" t="s">
        <v>56</v>
      </c>
      <c r="F63" s="9" t="s">
        <v>47</v>
      </c>
    </row>
    <row r="64" spans="2:16" ht="19.5" customHeight="1">
      <c r="B64" s="11" t="s">
        <v>9</v>
      </c>
      <c r="C64" s="12">
        <f>SUM(C65:C67)</f>
        <v>5250</v>
      </c>
      <c r="D64" s="12">
        <f>SUM(D65:D67)</f>
        <v>4895</v>
      </c>
      <c r="E64" s="26">
        <f>+((D64/C64)-1)</f>
        <v>-6.7619047619047579E-2</v>
      </c>
      <c r="F64" s="26">
        <f>SUM(F65:F67)</f>
        <v>1</v>
      </c>
      <c r="J64" s="10"/>
      <c r="K64" s="27"/>
    </row>
    <row r="65" spans="2:16" ht="21" customHeight="1">
      <c r="B65" s="28" t="s">
        <v>48</v>
      </c>
      <c r="C65" s="29">
        <v>268</v>
      </c>
      <c r="D65" s="29">
        <v>198</v>
      </c>
      <c r="E65" s="30">
        <f t="shared" ref="E65:E67" si="13">+((D65/C65)-1)</f>
        <v>-0.26119402985074625</v>
      </c>
      <c r="F65" s="30">
        <f>+D65/$D$64</f>
        <v>4.0449438202247189E-2</v>
      </c>
      <c r="J65" s="31"/>
      <c r="K65" s="32"/>
      <c r="L65" s="33"/>
      <c r="M65" s="33"/>
      <c r="N65" s="33"/>
      <c r="O65" s="33"/>
    </row>
    <row r="66" spans="2:16" ht="21" customHeight="1">
      <c r="B66" s="28" t="s">
        <v>49</v>
      </c>
      <c r="C66" s="29">
        <v>4912</v>
      </c>
      <c r="D66" s="29">
        <v>4658</v>
      </c>
      <c r="E66" s="30">
        <f t="shared" si="13"/>
        <v>-5.1710097719869674E-2</v>
      </c>
      <c r="F66" s="30">
        <f>+D66/$D$64</f>
        <v>0.95158324821246165</v>
      </c>
      <c r="J66" s="31"/>
      <c r="K66" s="32"/>
      <c r="L66" s="33"/>
      <c r="M66" s="33"/>
      <c r="N66" s="33"/>
      <c r="O66" s="33"/>
    </row>
    <row r="67" spans="2:16" ht="21" customHeight="1">
      <c r="B67" s="28" t="s">
        <v>50</v>
      </c>
      <c r="C67" s="29">
        <v>70</v>
      </c>
      <c r="D67" s="29">
        <v>39</v>
      </c>
      <c r="E67" s="30">
        <f t="shared" si="13"/>
        <v>-0.44285714285714284</v>
      </c>
      <c r="F67" s="30">
        <f>+D67/$D$64</f>
        <v>7.9673135852911126E-3</v>
      </c>
      <c r="J67" s="31"/>
      <c r="K67" s="32"/>
      <c r="L67" s="33"/>
      <c r="M67" s="33"/>
      <c r="N67" s="33"/>
      <c r="O67" s="33"/>
    </row>
    <row r="68" spans="2:16">
      <c r="B68" s="21" t="s">
        <v>24</v>
      </c>
      <c r="J68" s="21" t="s">
        <v>24</v>
      </c>
    </row>
    <row r="69" spans="2:16">
      <c r="B69" s="21" t="s">
        <v>25</v>
      </c>
      <c r="J69" s="21" t="s">
        <v>26</v>
      </c>
    </row>
    <row r="70" spans="2:16">
      <c r="B70" s="21" t="s">
        <v>54</v>
      </c>
      <c r="H70" s="10"/>
      <c r="I70" s="10"/>
      <c r="J70" s="21" t="s">
        <v>54</v>
      </c>
    </row>
    <row r="75" spans="2:16" ht="27.75" customHeight="1">
      <c r="B75" s="37" t="s">
        <v>51</v>
      </c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</row>
  </sheetData>
  <mergeCells count="23">
    <mergeCell ref="J28:P28"/>
    <mergeCell ref="B1:O1"/>
    <mergeCell ref="B2:P2"/>
    <mergeCell ref="B3:G3"/>
    <mergeCell ref="J3:P3"/>
    <mergeCell ref="B4:G4"/>
    <mergeCell ref="J4:P4"/>
    <mergeCell ref="B62:F62"/>
    <mergeCell ref="J62:P62"/>
    <mergeCell ref="B75:P75"/>
    <mergeCell ref="B5:B6"/>
    <mergeCell ref="C5:C6"/>
    <mergeCell ref="D5:D6"/>
    <mergeCell ref="B45:F45"/>
    <mergeCell ref="J45:P45"/>
    <mergeCell ref="B46:F46"/>
    <mergeCell ref="J46:P46"/>
    <mergeCell ref="B61:F61"/>
    <mergeCell ref="J61:P61"/>
    <mergeCell ref="E5:G5"/>
    <mergeCell ref="B27:F27"/>
    <mergeCell ref="J27:P27"/>
    <mergeCell ref="B28:F28"/>
  </mergeCells>
  <printOptions horizontalCentered="1" verticalCentered="1"/>
  <pageMargins left="0.23622047244094499" right="0.23622047244094499" top="0.74803149606299202" bottom="0.74803149606299202" header="0.31496062992126" footer="0.31496062992126"/>
  <pageSetup scale="47" orientation="portrait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BOLETIN_LIB_SEXUAL_JUL_2026</vt:lpstr>
      <vt:lpstr>BOLETIN_LIB_SEXUAL_JUL_2026!Área_de_impresión</vt:lpstr>
      <vt:lpstr>BOLETIN_LIB_SEXUAL_JUL_2026!Títulos_a_imprimir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Mauricio Fredy Jaldin Rivero</dc:creator>
  <cp:lastModifiedBy>Milton Rafael Vargas Camberos</cp:lastModifiedBy>
  <cp:lastPrinted>2026-05-13T20:13:00Z</cp:lastPrinted>
  <dcterms:created xsi:type="dcterms:W3CDTF">2024-05-08T15:44:00Z</dcterms:created>
  <dcterms:modified xsi:type="dcterms:W3CDTF">2026-10-01T23:18:03Z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1501AA860FDB4C369C843B61F1C78B6D_12</vt:lpwstr>
  </property>
  <property fmtid="{D5CDD505-2E9C-101B-9397-08002B2CF9AE}" pid="3" name="KSOProductBuildVer">
    <vt:lpwstr>3082-12.1.0.26880</vt:lpwstr>
  </property>
  <property fmtid="{D5CDD505-2E9C-101B-9397-08002B2CF9AE}" pid="4" name="CalculationRule">
    <vt:i4>0</vt:i4>
  </property>
</Properties>
</file>