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rvargas\1-ÁREA SEGURIDAD CIUDADANA\BOLETINES\2026\7 Julio\"/>
    </mc:Choice>
  </mc:AlternateContent>
  <xr:revisionPtr revIDLastSave="0" documentId="8_{789BD901-A64E-45DD-BD2B-C95243F902B2}" xr6:coauthVersionLast="47" xr6:coauthVersionMax="47" xr10:uidLastSave="{00000000-0000-0000-0000-000000000000}"/>
  <bookViews>
    <workbookView xWindow="-28920" yWindow="-120" windowWidth="29040" windowHeight="15840" xr2:uid="{0888CD2B-6C45-47AC-B886-68DAE42830B4}"/>
  </bookViews>
  <sheets>
    <sheet name="BOLETIN_VIOLENCIA_JUL_2026" sheetId="1" r:id="rId1"/>
  </sheets>
  <definedNames>
    <definedName name="_xlnm.Print_Area" localSheetId="0">BOLETIN_VIOLENCIA_JUL_2026!$A$1:$P$72</definedName>
    <definedName name="_xlnm.Print_Titles" localSheetId="0">BOLETIN_VIOLENCIA_JUL_2026!$1:$1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1" l="1"/>
  <c r="F7" i="1"/>
  <c r="E7" i="1"/>
  <c r="E14" i="1"/>
  <c r="F14" i="1"/>
  <c r="G14" i="1"/>
  <c r="E11" i="1"/>
  <c r="F11" i="1"/>
  <c r="G11" i="1"/>
  <c r="E12" i="1"/>
  <c r="F12" i="1"/>
  <c r="G12" i="1"/>
  <c r="E13" i="1"/>
  <c r="F13" i="1"/>
  <c r="G13" i="1"/>
  <c r="E38" i="1"/>
  <c r="G10" i="1"/>
  <c r="F10" i="1"/>
  <c r="E10" i="1"/>
  <c r="E9" i="1"/>
  <c r="E50" i="1"/>
  <c r="E53" i="1"/>
  <c r="E52" i="1"/>
  <c r="E51" i="1"/>
  <c r="E49" i="1"/>
  <c r="D48" i="1"/>
  <c r="C48" i="1"/>
  <c r="E48" i="1" l="1"/>
  <c r="E31" i="1"/>
  <c r="E32" i="1"/>
  <c r="E33" i="1"/>
  <c r="E34" i="1"/>
  <c r="E35" i="1"/>
  <c r="E36" i="1"/>
  <c r="E37" i="1"/>
  <c r="E39" i="1"/>
  <c r="E66" i="1"/>
  <c r="E65" i="1"/>
  <c r="E64" i="1"/>
  <c r="D63" i="1"/>
  <c r="C63" i="1"/>
  <c r="E63" i="1" l="1"/>
  <c r="F64" i="1"/>
  <c r="F65" i="1"/>
  <c r="F66" i="1"/>
  <c r="F63" i="1" l="1"/>
  <c r="D30" i="1"/>
  <c r="F50" i="1" s="1"/>
  <c r="C30" i="1"/>
  <c r="P11" i="1"/>
  <c r="O10" i="1"/>
  <c r="N10" i="1"/>
  <c r="M10" i="1"/>
  <c r="L10" i="1"/>
  <c r="K10" i="1"/>
  <c r="G8" i="1"/>
  <c r="F8" i="1"/>
  <c r="G9" i="1"/>
  <c r="F9" i="1"/>
  <c r="E8" i="1"/>
  <c r="D7" i="1"/>
  <c r="C7" i="1"/>
  <c r="F53" i="1" l="1"/>
  <c r="F49" i="1"/>
  <c r="F52" i="1"/>
  <c r="F51" i="1"/>
  <c r="F39" i="1"/>
  <c r="F38" i="1"/>
  <c r="F31" i="1"/>
  <c r="F37" i="1"/>
  <c r="F36" i="1"/>
  <c r="F35" i="1"/>
  <c r="F34" i="1"/>
  <c r="E30" i="1"/>
  <c r="F33" i="1"/>
  <c r="F32" i="1"/>
  <c r="F48" i="1" l="1"/>
  <c r="F30" i="1"/>
</calcChain>
</file>

<file path=xl/sharedStrings.xml><?xml version="1.0" encoding="utf-8"?>
<sst xmlns="http://schemas.openxmlformats.org/spreadsheetml/2006/main" count="98" uniqueCount="59">
  <si>
    <t>(En número)</t>
  </si>
  <si>
    <t>MES</t>
  </si>
  <si>
    <t>TOTAL</t>
  </si>
  <si>
    <t>Enero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</si>
  <si>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</si>
  <si>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</si>
  <si>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</si>
  <si>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</si>
  <si>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</si>
  <si>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</si>
  <si>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</si>
  <si>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</si>
  <si>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</si>
  <si>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</si>
  <si>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</si>
  <si>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Santa Cruz</t>
  </si>
  <si>
    <t>La Paz</t>
  </si>
  <si>
    <t>Cochabamba</t>
  </si>
  <si>
    <t>Tarija</t>
  </si>
  <si>
    <t>Chuquisaca</t>
  </si>
  <si>
    <t>Potosí</t>
  </si>
  <si>
    <t>Beni</t>
  </si>
  <si>
    <t>Oruro</t>
  </si>
  <si>
    <t>Pando</t>
  </si>
  <si>
    <t>VARIACIÓN PORCENTUAL</t>
  </si>
  <si>
    <t>PERIODO ANTERIOR</t>
  </si>
  <si>
    <t>PERIODO SIMILAR</t>
  </si>
  <si>
    <t xml:space="preserve"> ACUMULADA</t>
  </si>
  <si>
    <t>DEPARTAMENTO</t>
  </si>
  <si>
    <t>Elaboración: Observatorio Boliviano de Seguridad Ciudadana y Lucha Contra las Drogas</t>
  </si>
  <si>
    <t>2026(p)</t>
  </si>
  <si>
    <r>
      <t>2026</t>
    </r>
    <r>
      <rPr>
        <b/>
        <vertAlign val="superscript"/>
        <sz val="11"/>
        <color theme="0"/>
        <rFont val="Arial"/>
        <family val="2"/>
      </rPr>
      <t>(p)</t>
    </r>
  </si>
  <si>
    <r>
      <t>PARTICIPACIÓN PORCENTUAL 2026</t>
    </r>
    <r>
      <rPr>
        <b/>
        <vertAlign val="superscript"/>
        <sz val="10"/>
        <color theme="0"/>
        <rFont val="Arial"/>
        <family val="2"/>
      </rPr>
      <t>(p)</t>
    </r>
  </si>
  <si>
    <t>Dif. ene-febero</t>
  </si>
  <si>
    <t>(En porcentaje)</t>
  </si>
  <si>
    <t>SEXO</t>
  </si>
  <si>
    <t>Hombres</t>
  </si>
  <si>
    <t>Mujeres</t>
  </si>
  <si>
    <t>Indeterminado</t>
  </si>
  <si>
    <r>
      <t>BOLIVIA: DENUNCIAS DE DELITOS CONTRA LA VIDA, POR AÑO, SEGÚN MES, 2025 - 2026</t>
    </r>
    <r>
      <rPr>
        <b/>
        <vertAlign val="superscript"/>
        <sz val="11"/>
        <color theme="1"/>
        <rFont val="Arial"/>
        <family val="2"/>
      </rPr>
      <t>(p)</t>
    </r>
  </si>
  <si>
    <r>
      <t>BOLIVIA: DENUNCIAS DE DELITOS CONTRA LA VIDA, POR AÑO, 2021 - 2026</t>
    </r>
    <r>
      <rPr>
        <b/>
        <vertAlign val="superscript"/>
        <sz val="11"/>
        <color theme="1"/>
        <rFont val="Arial"/>
        <family val="2"/>
      </rPr>
      <t>(p)</t>
    </r>
  </si>
  <si>
    <t>TIPO DE DELITO</t>
  </si>
  <si>
    <t>Homicidio</t>
  </si>
  <si>
    <t>Asesinato</t>
  </si>
  <si>
    <t>Feminicidio</t>
  </si>
  <si>
    <t>Infanticidio</t>
  </si>
  <si>
    <t>Parricidio</t>
  </si>
  <si>
    <t>Fuente: Policía Boliviana</t>
  </si>
  <si>
    <t>Nota: Los delitos contra la vida incluyen: asesinato, feminicidio, homicidio, infanticidio y parricidio.</t>
  </si>
  <si>
    <t>Febrero</t>
  </si>
  <si>
    <t>BOLETÍN ESTADÍSTICO DE DENUNCIA DE DELITOS CONTRA LA VIDA
A JULIO DE 2026</t>
  </si>
  <si>
    <t>(p): Información preliminar actualizada a julio del 2026</t>
  </si>
  <si>
    <t>BOLIVIA: DENUNCIAS DE DELITOS CONTRA LA VIDA, POR AÑO, SEGÚN DEPARTAMENTO,  ENERO A JULIO 2025 - 2026(p)</t>
  </si>
  <si>
    <t>VARIACIÓN PORCENTUAL ACUMULADA DE ENERO A JULIO</t>
  </si>
  <si>
    <t>BOLIVIA: DENUNCIAS DE DELITOS CONTRA LA VIDA, POR AÑO, SEGÚN TIPO DE DELITO,  ENERO A JULIO 2025 - 2026(p)</t>
  </si>
  <si>
    <t>BOLIVIA: DENUNCIAS DE DELITOS CONTRA LA VIDA, POR AÑO, SEGÚN SEXO,  ENERO A JULIO 2025 - 2026(p)</t>
  </si>
  <si>
    <t>BOLIVIA: DENUNCIAS DE DELITOS CONTRA LA VIDA, SEGÚN SEXO,  ENERO A JULIO 2026(p)</t>
  </si>
  <si>
    <t>Enero - Julio</t>
  </si>
  <si>
    <t>Agosto -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</si>
</sst>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0"/>
      <name val="Arial"/>
      <family val="2"/>
    </font>
    <font>
      <b/>
      <vertAlign val="superscript"/>
      <sz val="11"/>
      <color theme="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theme="0"/>
      <name val="Arial"/>
      <family val="2"/>
    </font>
    <font>
      <b/>
      <vertAlign val="superscript"/>
      <sz val="10"/>
      <color theme="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4" fillId="3" borderId="3" xfId="0" applyFont="1" applyFill="1" applyBorder="1" applyAlignment="1">
      <alignment horizontal="left" vertical="center"/>
    </xf>
    <xf numFmtId="3" fontId="4" fillId="3" borderId="3" xfId="0" applyNumberFormat="1" applyFont="1" applyFill="1" applyBorder="1" applyAlignment="1">
      <alignment horizontal="right" vertical="center"/>
    </xf>
    <xf numFmtId="10" fontId="4" fillId="3" borderId="1" xfId="1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3" fontId="2" fillId="2" borderId="1" xfId="0" applyNumberFormat="1" applyFont="1" applyFill="1" applyBorder="1" applyAlignment="1">
      <alignment vertical="center"/>
    </xf>
    <xf numFmtId="10" fontId="2" fillId="2" borderId="1" xfId="1" applyNumberFormat="1" applyFont="1" applyFill="1" applyBorder="1" applyAlignment="1">
      <alignment vertical="center"/>
    </xf>
    <xf numFmtId="3" fontId="2" fillId="0" borderId="0" xfId="0" applyNumberFormat="1" applyFont="1" applyAlignment="1">
      <alignment vertical="center"/>
    </xf>
    <xf numFmtId="39" fontId="2" fillId="2" borderId="1" xfId="0" applyNumberFormat="1" applyFont="1" applyFill="1" applyBorder="1" applyAlignment="1">
      <alignment vertical="center"/>
    </xf>
    <xf numFmtId="3" fontId="2" fillId="0" borderId="1" xfId="0" applyNumberFormat="1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 wrapText="1"/>
    </xf>
    <xf numFmtId="10" fontId="4" fillId="3" borderId="3" xfId="1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right" vertical="center"/>
    </xf>
    <xf numFmtId="10" fontId="2" fillId="2" borderId="1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3" fontId="9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3" fontId="13" fillId="0" borderId="0" xfId="0" applyNumberFormat="1" applyFont="1" applyAlignment="1">
      <alignment vertical="center"/>
    </xf>
    <xf numFmtId="10" fontId="13" fillId="0" borderId="0" xfId="1" applyNumberFormat="1" applyFont="1" applyAlignment="1">
      <alignment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4" fillId="2" borderId="4" xfId="0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17" fillId="3" borderId="0" xfId="0" applyFont="1" applyFill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E6D5F3"/>
      <color rgb="FF5123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BOLETIN_VIOLENCIA_JUL_2026!$J$8</c:f>
              <c:strCache>
                <c:ptCount val="1"/>
                <c:pt idx="0">
                  <c:v>Enero - Julio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B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BOLETIN_VIOLENCIA_JUL_2026!$K$7:$P$7</c:f>
              <c:strCach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2026(p)</c:v>
                </c:pt>
              </c:strCache>
            </c:strRef>
          </c:cat>
          <c:val>
            <c:numRef>
              <c:f>BOLETIN_VIOLENCIA_JUL_2026!$K$8:$P$8</c:f>
              <c:numCache>
                <c:formatCode>#,##0</c:formatCode>
                <c:ptCount val="6"/>
                <c:pt idx="0">
                  <c:v>241</c:v>
                </c:pt>
                <c:pt idx="1">
                  <c:v>294</c:v>
                </c:pt>
                <c:pt idx="2">
                  <c:v>307</c:v>
                </c:pt>
                <c:pt idx="3">
                  <c:v>246</c:v>
                </c:pt>
                <c:pt idx="4">
                  <c:v>641</c:v>
                </c:pt>
                <c:pt idx="5">
                  <c:v>292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F6-4FA8-9165-2C6F4C8EB59C}"/>
            </c:ext>
          </c:extLst>
        </c:ser>
        <c:ser>
          <c:idx val="1"/>
          <c:order val="1"/>
          <c:tx>
            <c:strRef>
              <c:f>BOLETIN_VIOLENCIA_JUL_2026!$J$10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4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B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BOLETIN_VIOLENCIA_JUL_2026!$K$7:$P$7</c:f>
              <c:strCach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2026(p)</c:v>
                </c:pt>
              </c:strCache>
            </c:strRef>
          </c:cat>
          <c:val>
            <c:numRef>
              <c:f>BOLETIN_VIOLENCIA_JUL_2026!$K$10:$P$10</c:f>
              <c:numCache>
                <c:formatCode>#,##0</c:formatCode>
                <c:ptCount val="6"/>
                <c:pt idx="0">
                  <c:v>418</c:v>
                </c:pt>
                <c:pt idx="1">
                  <c:v>485</c:v>
                </c:pt>
                <c:pt idx="2">
                  <c:v>541</c:v>
                </c:pt>
                <c:pt idx="3">
                  <c:v>453</c:v>
                </c:pt>
                <c:pt idx="4">
                  <c:v>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F6-4FA8-9165-2C6F4C8EB59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20"/>
        <c:overlap val="100"/>
        <c:axId val="236742335"/>
        <c:axId val="236744255"/>
      </c:barChart>
      <c:catAx>
        <c:axId val="2367423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BO"/>
          </a:p>
        </c:txPr>
        <c:crossAx val="236744255"/>
        <c:crosses val="autoZero"/>
        <c:auto val="1"/>
        <c:lblAlgn val="ctr"/>
        <c:lblOffset val="100"/>
        <c:noMultiLvlLbl val="0"/>
      </c:catAx>
      <c:valAx>
        <c:axId val="236744255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2367423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B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s-BO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BOLETIN_VIOLENCIA_JUL_2026!$C$29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6966066531027195E-3"/>
                  <c:y val="-2.586463977888496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A03-43FE-B21E-AFFECE3114E6}"/>
                </c:ext>
              </c:extLst>
            </c:dLbl>
            <c:dLbl>
              <c:idx val="1"/>
              <c:layout>
                <c:manualLayout>
                  <c:x val="-5.0898199593081587E-3"/>
                  <c:y val="-1.108484561952212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A03-43FE-B21E-AFFECE3114E6}"/>
                </c:ext>
              </c:extLst>
            </c:dLbl>
            <c:dLbl>
              <c:idx val="2"/>
              <c:layout>
                <c:manualLayout>
                  <c:x val="-5.0898199593081275E-3"/>
                  <c:y val="-7.389897079681419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A03-43FE-B21E-AFFECE3114E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s-B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BOLETIN_VIOLENCIA_JUL_2026!$B$31:$B$39</c:f>
              <c:strCache>
                <c:ptCount val="9"/>
                <c:pt idx="0">
                  <c:v>Santa Cruz</c:v>
                </c:pt>
                <c:pt idx="1">
                  <c:v>Cochabamba</c:v>
                </c:pt>
                <c:pt idx="2">
                  <c:v>Oruro</c:v>
                </c:pt>
                <c:pt idx="3">
                  <c:v>La Paz</c:v>
                </c:pt>
                <c:pt idx="4">
                  <c:v>Beni</c:v>
                </c:pt>
                <c:pt idx="5">
                  <c:v>Tarija</c:v>
                </c:pt>
                <c:pt idx="6">
                  <c:v>Pando</c:v>
                </c:pt>
                <c:pt idx="7">
                  <c:v>Chuquisaca</c:v>
                </c:pt>
                <c:pt idx="8">
                  <c:v>Potosí</c:v>
                </c:pt>
              </c:strCache>
            </c:strRef>
          </c:cat>
          <c:val>
            <c:numRef>
              <c:f>BOLETIN_VIOLENCIA_JUL_2026!$C$31:$C$39</c:f>
              <c:numCache>
                <c:formatCode>#,##0</c:formatCode>
                <c:ptCount val="9"/>
                <c:pt idx="0">
                  <c:v>320</c:v>
                </c:pt>
                <c:pt idx="1">
                  <c:v>105</c:v>
                </c:pt>
                <c:pt idx="2">
                  <c:v>85</c:v>
                </c:pt>
                <c:pt idx="3">
                  <c:v>53</c:v>
                </c:pt>
                <c:pt idx="4">
                  <c:v>28</c:v>
                </c:pt>
                <c:pt idx="5">
                  <c:v>21</c:v>
                </c:pt>
                <c:pt idx="6">
                  <c:v>13</c:v>
                </c:pt>
                <c:pt idx="7">
                  <c:v>7</c:v>
                </c:pt>
                <c:pt idx="8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8A-4955-84C5-5A67810280D9}"/>
            </c:ext>
          </c:extLst>
        </c:ser>
        <c:ser>
          <c:idx val="1"/>
          <c:order val="1"/>
          <c:tx>
            <c:strRef>
              <c:f>BOLETIN_VIOLENCIA_JUL_2026!$D$29</c:f>
              <c:strCache>
                <c:ptCount val="1"/>
                <c:pt idx="0">
                  <c:v>2026(p)</c:v>
                </c:pt>
              </c:strCache>
            </c:strRef>
          </c:tx>
          <c:spPr>
            <a:solidFill>
              <a:schemeClr val="accent4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1.0179639918616317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A03-43FE-B21E-AFFECE3114E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s-B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BOLETIN_VIOLENCIA_JUL_2026!$B$31:$B$39</c:f>
              <c:strCache>
                <c:ptCount val="9"/>
                <c:pt idx="0">
                  <c:v>Santa Cruz</c:v>
                </c:pt>
                <c:pt idx="1">
                  <c:v>Cochabamba</c:v>
                </c:pt>
                <c:pt idx="2">
                  <c:v>Oruro</c:v>
                </c:pt>
                <c:pt idx="3">
                  <c:v>La Paz</c:v>
                </c:pt>
                <c:pt idx="4">
                  <c:v>Beni</c:v>
                </c:pt>
                <c:pt idx="5">
                  <c:v>Tarija</c:v>
                </c:pt>
                <c:pt idx="6">
                  <c:v>Pando</c:v>
                </c:pt>
                <c:pt idx="7">
                  <c:v>Chuquisaca</c:v>
                </c:pt>
                <c:pt idx="8">
                  <c:v>Potosí</c:v>
                </c:pt>
              </c:strCache>
            </c:strRef>
          </c:cat>
          <c:val>
            <c:numRef>
              <c:f>BOLETIN_VIOLENCIA_JUL_2026!$D$31:$D$39</c:f>
              <c:numCache>
                <c:formatCode>#,##0</c:formatCode>
                <c:ptCount val="9"/>
                <c:pt idx="0">
                  <c:v>104</c:v>
                </c:pt>
                <c:pt idx="1">
                  <c:v>49</c:v>
                </c:pt>
                <c:pt idx="2">
                  <c:v>13</c:v>
                </c:pt>
                <c:pt idx="3">
                  <c:v>42</c:v>
                </c:pt>
                <c:pt idx="4">
                  <c:v>37</c:v>
                </c:pt>
                <c:pt idx="5">
                  <c:v>14</c:v>
                </c:pt>
                <c:pt idx="6">
                  <c:v>11</c:v>
                </c:pt>
                <c:pt idx="7">
                  <c:v>14</c:v>
                </c:pt>
                <c:pt idx="8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8A-4955-84C5-5A67810280D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0"/>
        <c:axId val="773248240"/>
        <c:axId val="773240080"/>
      </c:barChart>
      <c:catAx>
        <c:axId val="773248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es-BO"/>
          </a:p>
        </c:txPr>
        <c:crossAx val="773240080"/>
        <c:crosses val="autoZero"/>
        <c:auto val="1"/>
        <c:lblAlgn val="ctr"/>
        <c:lblOffset val="100"/>
        <c:noMultiLvlLbl val="0"/>
      </c:catAx>
      <c:valAx>
        <c:axId val="773240080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773248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es-B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BOLETIN_VIOLENCIA_JUL_2026!$C$47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s-B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BOLETIN_VIOLENCIA_JUL_2026!$B$49:$B$53</c:f>
              <c:strCache>
                <c:ptCount val="5"/>
                <c:pt idx="0">
                  <c:v>Homicidio</c:v>
                </c:pt>
                <c:pt idx="1">
                  <c:v>Asesinato</c:v>
                </c:pt>
                <c:pt idx="2">
                  <c:v>Feminicidio</c:v>
                </c:pt>
                <c:pt idx="3">
                  <c:v>Infanticidio</c:v>
                </c:pt>
                <c:pt idx="4">
                  <c:v>Parricidio</c:v>
                </c:pt>
              </c:strCache>
            </c:strRef>
          </c:cat>
          <c:val>
            <c:numRef>
              <c:f>BOLETIN_VIOLENCIA_JUL_2026!$C$49:$C$53</c:f>
              <c:numCache>
                <c:formatCode>#,##0</c:formatCode>
                <c:ptCount val="5"/>
                <c:pt idx="0">
                  <c:v>516</c:v>
                </c:pt>
                <c:pt idx="1">
                  <c:v>56</c:v>
                </c:pt>
                <c:pt idx="2">
                  <c:v>49</c:v>
                </c:pt>
                <c:pt idx="3">
                  <c:v>17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52-4E7C-90C4-09CE15E2FA2B}"/>
            </c:ext>
          </c:extLst>
        </c:ser>
        <c:ser>
          <c:idx val="1"/>
          <c:order val="1"/>
          <c:tx>
            <c:strRef>
              <c:f>BOLETIN_VIOLENCIA_JUL_2026!$D$47</c:f>
              <c:strCache>
                <c:ptCount val="1"/>
                <c:pt idx="0">
                  <c:v>2026(p)</c:v>
                </c:pt>
              </c:strCache>
            </c:strRef>
          </c:tx>
          <c:spPr>
            <a:solidFill>
              <a:schemeClr val="accent4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s-B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BOLETIN_VIOLENCIA_JUL_2026!$B$49:$B$53</c:f>
              <c:strCache>
                <c:ptCount val="5"/>
                <c:pt idx="0">
                  <c:v>Homicidio</c:v>
                </c:pt>
                <c:pt idx="1">
                  <c:v>Asesinato</c:v>
                </c:pt>
                <c:pt idx="2">
                  <c:v>Feminicidio</c:v>
                </c:pt>
                <c:pt idx="3">
                  <c:v>Infanticidio</c:v>
                </c:pt>
                <c:pt idx="4">
                  <c:v>Parricidio</c:v>
                </c:pt>
              </c:strCache>
            </c:strRef>
          </c:cat>
          <c:val>
            <c:numRef>
              <c:f>BOLETIN_VIOLENCIA_JUL_2026!$D$49:$D$53</c:f>
              <c:numCache>
                <c:formatCode>#,##0</c:formatCode>
                <c:ptCount val="5"/>
                <c:pt idx="0">
                  <c:v>140</c:v>
                </c:pt>
                <c:pt idx="1">
                  <c:v>63</c:v>
                </c:pt>
                <c:pt idx="2">
                  <c:v>53</c:v>
                </c:pt>
                <c:pt idx="3">
                  <c:v>32</c:v>
                </c:pt>
                <c:pt idx="4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52-4E7C-90C4-09CE15E2FA2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-5"/>
        <c:axId val="773248240"/>
        <c:axId val="773240080"/>
      </c:barChart>
      <c:catAx>
        <c:axId val="77324824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es-BO"/>
          </a:p>
        </c:txPr>
        <c:crossAx val="773240080"/>
        <c:crosses val="autoZero"/>
        <c:auto val="1"/>
        <c:lblAlgn val="ctr"/>
        <c:lblOffset val="100"/>
        <c:noMultiLvlLbl val="0"/>
      </c:catAx>
      <c:valAx>
        <c:axId val="773240080"/>
        <c:scaling>
          <c:orientation val="minMax"/>
        </c:scaling>
        <c:delete val="1"/>
        <c:axPos val="t"/>
        <c:numFmt formatCode="#,##0" sourceLinked="1"/>
        <c:majorTickMark val="none"/>
        <c:minorTickMark val="none"/>
        <c:tickLblPos val="nextTo"/>
        <c:crossAx val="773248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es-B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BOLETIN_VIOLENCIA_JUL_2026!$B$64:$B$66</c:f>
              <c:strCache>
                <c:ptCount val="3"/>
                <c:pt idx="0">
                  <c:v>Hombres</c:v>
                </c:pt>
                <c:pt idx="1">
                  <c:v>Mujeres</c:v>
                </c:pt>
                <c:pt idx="2">
                  <c:v>Indeterminado</c:v>
                </c:pt>
              </c:strCache>
            </c:strRef>
          </c:tx>
          <c:spPr>
            <a:solidFill>
              <a:srgbClr val="512373"/>
            </a:solidFill>
          </c:spPr>
          <c:dPt>
            <c:idx val="0"/>
            <c:bubble3D val="0"/>
            <c:spPr>
              <a:solidFill>
                <a:schemeClr val="accent4">
                  <a:lumMod val="20000"/>
                  <a:lumOff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4F7-4397-85DF-FDED89B88A4C}"/>
              </c:ext>
            </c:extLst>
          </c:dPt>
          <c:dPt>
            <c:idx val="1"/>
            <c:bubble3D val="0"/>
            <c:spPr>
              <a:solidFill>
                <a:schemeClr val="accent4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4F7-4397-85DF-FDED89B88A4C}"/>
              </c:ext>
            </c:extLst>
          </c:dPt>
          <c:dPt>
            <c:idx val="2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4F7-4397-85DF-FDED89B88A4C}"/>
              </c:ext>
            </c:extLst>
          </c:dPt>
          <c:dLbls>
            <c:dLbl>
              <c:idx val="0"/>
              <c:layout>
                <c:manualLayout>
                  <c:x val="0.16437462783905635"/>
                  <c:y val="8.259734896819578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4F7-4397-85DF-FDED89B88A4C}"/>
                </c:ext>
              </c:extLst>
            </c:dLbl>
            <c:dLbl>
              <c:idx val="1"/>
              <c:layout>
                <c:manualLayout>
                  <c:x val="-0.10534540647677575"/>
                  <c:y val="-6.050340214508119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4F7-4397-85DF-FDED89B88A4C}"/>
                </c:ext>
              </c:extLst>
            </c:dLbl>
            <c:dLbl>
              <c:idx val="2"/>
              <c:layout>
                <c:manualLayout>
                  <c:x val="-0.10831974803959946"/>
                  <c:y val="2.0312424432944818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4F7-4397-85DF-FDED89B88A4C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s-BO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BOLETIN_VIOLENCIA_JUL_2026!$B$64:$B$66</c:f>
              <c:strCache>
                <c:ptCount val="3"/>
                <c:pt idx="0">
                  <c:v>Hombres</c:v>
                </c:pt>
                <c:pt idx="1">
                  <c:v>Mujeres</c:v>
                </c:pt>
                <c:pt idx="2">
                  <c:v>Indeterminado</c:v>
                </c:pt>
              </c:strCache>
            </c:strRef>
          </c:cat>
          <c:val>
            <c:numRef>
              <c:f>BOLETIN_VIOLENCIA_JUL_2026!$F$64:$F$66</c:f>
              <c:numCache>
                <c:formatCode>0.00%</c:formatCode>
                <c:ptCount val="3"/>
                <c:pt idx="0">
                  <c:v>0.61643835616438358</c:v>
                </c:pt>
                <c:pt idx="1">
                  <c:v>0.32191780821917809</c:v>
                </c:pt>
                <c:pt idx="2">
                  <c:v>6.1643835616438353E-2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4F7-4397-85DF-FDED89B88A4C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216203</xdr:colOff>
      <xdr:row>3</xdr:row>
      <xdr:rowOff>185010</xdr:rowOff>
    </xdr:from>
    <xdr:to>
      <xdr:col>16</xdr:col>
      <xdr:colOff>13774</xdr:colOff>
      <xdr:row>18</xdr:row>
      <xdr:rowOff>238125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6A67A56-BD31-4E68-B399-05C7E0A75B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33617</xdr:colOff>
      <xdr:row>28</xdr:row>
      <xdr:rowOff>25493</xdr:rowOff>
    </xdr:from>
    <xdr:to>
      <xdr:col>15</xdr:col>
      <xdr:colOff>762000</xdr:colOff>
      <xdr:row>39</xdr:row>
      <xdr:rowOff>11206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C5D81C40-35A0-2D14-88E6-005E384CF81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4</xdr:col>
      <xdr:colOff>1102178</xdr:colOff>
      <xdr:row>0</xdr:row>
      <xdr:rowOff>0</xdr:rowOff>
    </xdr:from>
    <xdr:to>
      <xdr:col>12</xdr:col>
      <xdr:colOff>413832</xdr:colOff>
      <xdr:row>0</xdr:row>
      <xdr:rowOff>1700893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B01C8B7-7610-444A-BD2F-BC90427D5E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81" t="4204" r="16492" b="73904"/>
        <a:stretch/>
      </xdr:blipFill>
      <xdr:spPr>
        <a:xfrm>
          <a:off x="4435928" y="0"/>
          <a:ext cx="5405573" cy="1700893"/>
        </a:xfrm>
        <a:prstGeom prst="rect">
          <a:avLst/>
        </a:prstGeom>
      </xdr:spPr>
    </xdr:pic>
    <xdr:clientData/>
  </xdr:twoCellAnchor>
  <xdr:twoCellAnchor>
    <xdr:from>
      <xdr:col>9</xdr:col>
      <xdr:colOff>33617</xdr:colOff>
      <xdr:row>46</xdr:row>
      <xdr:rowOff>25493</xdr:rowOff>
    </xdr:from>
    <xdr:to>
      <xdr:col>15</xdr:col>
      <xdr:colOff>762000</xdr:colOff>
      <xdr:row>53</xdr:row>
      <xdr:rowOff>11206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57D42C8-5DED-495C-85C2-BB5F0C306C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156881</xdr:colOff>
      <xdr:row>60</xdr:row>
      <xdr:rowOff>179294</xdr:rowOff>
    </xdr:from>
    <xdr:to>
      <xdr:col>16</xdr:col>
      <xdr:colOff>537882</xdr:colOff>
      <xdr:row>66</xdr:row>
      <xdr:rowOff>32496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D92F9095-9390-42D3-A318-8354955926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0.78882</cdr:x>
      <cdr:y>0.59868</cdr:y>
    </cdr:from>
    <cdr:to>
      <cdr:x>0.85487</cdr:x>
      <cdr:y>0.6967</cdr:y>
    </cdr:to>
    <cdr:cxnSp macro="">
      <cdr:nvCxnSpPr>
        <cdr:cNvPr id="2" name="Conector recto de flecha 1">
          <a:extLst xmlns:a="http://schemas.openxmlformats.org/drawingml/2006/main">
            <a:ext uri="{FF2B5EF4-FFF2-40B4-BE49-F238E27FC236}">
              <a16:creationId xmlns:a16="http://schemas.microsoft.com/office/drawing/2014/main" id="{06E58391-1FFA-56BC-9673-C10EBB209F52}"/>
            </a:ext>
          </a:extLst>
        </cdr:cNvPr>
        <cdr:cNvCxnSpPr/>
      </cdr:nvCxnSpPr>
      <cdr:spPr>
        <a:xfrm xmlns:a="http://schemas.openxmlformats.org/drawingml/2006/main">
          <a:off x="5952838" y="2330573"/>
          <a:ext cx="498458" cy="381604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0.77847</cdr:x>
      <cdr:y>0.57188</cdr:y>
    </cdr:from>
    <cdr:to>
      <cdr:x>0.90096</cdr:x>
      <cdr:y>0.65904</cdr:y>
    </cdr:to>
    <cdr:sp macro="" textlink="BOLETIN_VIOLENCIA_JUL_2026!$P$11">
      <cdr:nvSpPr>
        <cdr:cNvPr id="3" name="CuadroTexto 5">
          <a:extLst xmlns:a="http://schemas.openxmlformats.org/drawingml/2006/main">
            <a:ext uri="{FF2B5EF4-FFF2-40B4-BE49-F238E27FC236}">
              <a16:creationId xmlns:a16="http://schemas.microsoft.com/office/drawing/2014/main" id="{F3E5B838-11F4-0EE3-5D7E-5793D3B04412}"/>
            </a:ext>
          </a:extLst>
        </cdr:cNvPr>
        <cdr:cNvSpPr txBox="1"/>
      </cdr:nvSpPr>
      <cdr:spPr>
        <a:xfrm xmlns:a="http://schemas.openxmlformats.org/drawingml/2006/main">
          <a:off x="5874752" y="2226245"/>
          <a:ext cx="924377" cy="33930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972A0788-BF5E-41E8-93D5-FF76D49C775A}" type="TxLink">
            <a:rPr lang="en-US" sz="800" b="1" i="0" u="none" strike="noStrike">
              <a:solidFill>
                <a:srgbClr val="000000"/>
              </a:solidFill>
              <a:latin typeface="Verdana"/>
              <a:ea typeface="Verdana"/>
            </a:rPr>
            <a:pPr algn="ctr"/>
            <a:t>-54,45%</a:t>
          </a:fld>
          <a:endParaRPr lang="es-BO" sz="400" b="1">
            <a:latin typeface="Verdana" panose="020B0604030504040204" pitchFamily="34" charset="0"/>
            <a:ea typeface="Verdana" panose="020B060403050404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21B55-BE6B-4367-8CEB-77483E05AC4C}">
  <dimension ref="B1:S74"/>
  <sheetViews>
    <sheetView showGridLines="0" tabSelected="1" zoomScale="96" zoomScaleNormal="96" zoomScaleSheetLayoutView="85" workbookViewId="0">
      <selection activeCell="C9" sqref="C9"/>
    </sheetView>
  </sheetViews>
  <sheetFormatPr baseColWidth="10" defaultRowHeight="14.25" x14ac:dyDescent="0.25"/>
  <cols>
    <col min="1" max="1" width="2.28515625" style="1" customWidth="1"/>
    <col min="2" max="2" width="23.85546875" style="16" customWidth="1"/>
    <col min="3" max="4" width="13.42578125" style="1" customWidth="1"/>
    <col min="5" max="6" width="15.7109375" style="1" customWidth="1"/>
    <col min="7" max="7" width="14.7109375" style="1" customWidth="1"/>
    <col min="8" max="9" width="3.42578125" style="1" customWidth="1"/>
    <col min="10" max="10" width="12.7109375" style="1" customWidth="1"/>
    <col min="11" max="11" width="12.7109375" style="1" bestFit="1" customWidth="1"/>
    <col min="12" max="12" width="11.42578125" style="1"/>
    <col min="13" max="13" width="41.42578125" style="1" customWidth="1"/>
    <col min="14" max="14" width="11.42578125" style="1"/>
    <col min="15" max="15" width="11.42578125" style="1" customWidth="1"/>
    <col min="16" max="16" width="11.7109375" style="1" customWidth="1"/>
    <col min="17" max="17" width="11.42578125" style="1"/>
    <col min="18" max="18" width="11.42578125" style="1" customWidth="1"/>
    <col min="19" max="16384" width="11.42578125" style="1"/>
  </cols>
  <sheetData>
    <row r="1" spans="2:19" ht="140.25" customHeight="1" x14ac:dyDescent="0.25"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2:19" ht="56.25" customHeight="1" x14ac:dyDescent="0.25">
      <c r="B2" s="42" t="s">
        <v>50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2:19" ht="35.25" customHeight="1" x14ac:dyDescent="0.25">
      <c r="B3" s="37" t="s">
        <v>39</v>
      </c>
      <c r="C3" s="37"/>
      <c r="D3" s="37"/>
      <c r="E3" s="37"/>
      <c r="F3" s="37"/>
      <c r="G3" s="37"/>
      <c r="H3" s="2"/>
      <c r="I3" s="2"/>
      <c r="J3" s="37" t="s">
        <v>40</v>
      </c>
      <c r="K3" s="37"/>
      <c r="L3" s="37"/>
      <c r="M3" s="37"/>
      <c r="N3" s="37"/>
      <c r="O3" s="37"/>
      <c r="P3" s="37"/>
    </row>
    <row r="4" spans="2:19" ht="15" x14ac:dyDescent="0.25">
      <c r="B4" s="43" t="s">
        <v>0</v>
      </c>
      <c r="C4" s="43"/>
      <c r="D4" s="43"/>
      <c r="E4" s="43"/>
      <c r="F4" s="43"/>
      <c r="G4" s="43"/>
      <c r="H4" s="3"/>
      <c r="I4" s="3"/>
      <c r="J4" s="44" t="s">
        <v>0</v>
      </c>
      <c r="K4" s="44"/>
      <c r="L4" s="44"/>
      <c r="M4" s="44"/>
      <c r="N4" s="44"/>
      <c r="O4" s="44"/>
      <c r="P4" s="44"/>
      <c r="Q4" s="24"/>
      <c r="R4" s="24"/>
      <c r="S4" s="24"/>
    </row>
    <row r="5" spans="2:19" ht="17.25" customHeight="1" x14ac:dyDescent="0.25">
      <c r="B5" s="40" t="s">
        <v>1</v>
      </c>
      <c r="C5" s="40">
        <v>2025</v>
      </c>
      <c r="D5" s="40" t="s">
        <v>31</v>
      </c>
      <c r="E5" s="40" t="s">
        <v>24</v>
      </c>
      <c r="F5" s="40"/>
      <c r="G5" s="40"/>
      <c r="H5" s="3"/>
      <c r="I5" s="3"/>
      <c r="J5" s="27"/>
      <c r="K5" s="28"/>
      <c r="L5" s="28"/>
      <c r="M5" s="28"/>
      <c r="N5" s="24"/>
      <c r="O5" s="24"/>
      <c r="P5" s="24"/>
      <c r="Q5" s="24"/>
      <c r="R5" s="24"/>
      <c r="S5" s="24"/>
    </row>
    <row r="6" spans="2:19" ht="36" customHeight="1" x14ac:dyDescent="0.25">
      <c r="B6" s="40"/>
      <c r="C6" s="40"/>
      <c r="D6" s="40"/>
      <c r="E6" s="29" t="s">
        <v>27</v>
      </c>
      <c r="F6" s="29" t="s">
        <v>25</v>
      </c>
      <c r="G6" s="29" t="s">
        <v>26</v>
      </c>
      <c r="H6" s="4"/>
      <c r="I6" s="4"/>
      <c r="J6" s="24"/>
      <c r="K6" s="24"/>
      <c r="L6" s="24"/>
      <c r="M6" s="24"/>
      <c r="N6" s="24"/>
      <c r="O6" s="24"/>
      <c r="P6" s="24"/>
      <c r="Q6" s="24"/>
      <c r="R6" s="24"/>
      <c r="S6" s="24"/>
    </row>
    <row r="7" spans="2:19" ht="19.5" customHeight="1" x14ac:dyDescent="0.25">
      <c r="B7" s="5" t="s">
        <v>2</v>
      </c>
      <c r="C7" s="6">
        <f>SUM(C8:C19)</f>
        <v>964</v>
      </c>
      <c r="D7" s="6">
        <f>SUM(D8:D19)</f>
        <v>292</v>
      </c>
      <c r="E7" s="7">
        <f>+((SUM(D8:D14)/SUM(C8:C14))-1)</f>
        <v>-0.54446177847113886</v>
      </c>
      <c r="F7" s="7">
        <f>+((SUM(D8:D14)/SUM(C8:C14))-1)</f>
        <v>-0.54446177847113886</v>
      </c>
      <c r="G7" s="7">
        <f>+((SUM(D8:D14)/SUM(C8:C14))-1)</f>
        <v>-0.54446177847113886</v>
      </c>
      <c r="H7" s="4"/>
      <c r="I7" s="4"/>
      <c r="J7" s="24"/>
      <c r="K7" s="24">
        <v>2021</v>
      </c>
      <c r="L7" s="24">
        <v>2022</v>
      </c>
      <c r="M7" s="24">
        <v>2023</v>
      </c>
      <c r="N7" s="24">
        <v>2024</v>
      </c>
      <c r="O7" s="24">
        <v>2025</v>
      </c>
      <c r="P7" s="24" t="s">
        <v>30</v>
      </c>
      <c r="Q7" s="24"/>
      <c r="R7" s="24"/>
      <c r="S7" s="24"/>
    </row>
    <row r="8" spans="2:19" ht="19.5" customHeight="1" x14ac:dyDescent="0.25">
      <c r="B8" s="8" t="s">
        <v>3</v>
      </c>
      <c r="C8" s="9">
        <v>84</v>
      </c>
      <c r="D8" s="9">
        <v>29</v>
      </c>
      <c r="E8" s="10">
        <f>+((D8/C8)-1)</f>
        <v>-0.65476190476190477</v>
      </c>
      <c r="F8" s="10">
        <f>(D8/C19)-1</f>
        <v>-0.29268292682926833</v>
      </c>
      <c r="G8" s="10">
        <f>(D8/C8)-1</f>
        <v>-0.65476190476190477</v>
      </c>
      <c r="H8" s="4"/>
      <c r="I8" s="4"/>
      <c r="J8" s="24" t="s">
        <v>57</v>
      </c>
      <c r="K8" s="25">
        <v>241</v>
      </c>
      <c r="L8" s="25">
        <v>294</v>
      </c>
      <c r="M8" s="25">
        <v>307</v>
      </c>
      <c r="N8" s="25">
        <v>246</v>
      </c>
      <c r="O8" s="25">
        <v>641</v>
      </c>
      <c r="P8" s="25">
        <v>292</v>
      </c>
      <c r="Q8" s="24"/>
      <c r="R8" s="24"/>
      <c r="S8" s="24"/>
    </row>
    <row r="9" spans="2:19" ht="19.5" customHeight="1" x14ac:dyDescent="0.25">
      <c r="B9" s="8" t="s">
        <v>49</v>
      </c>
      <c r="C9" s="9">
        <v>70</v>
      </c>
      <c r="D9" s="9">
        <v>51</v>
      </c>
      <c r="E9" s="10">
        <f>+((SUM($D$8:D9)/SUM($C$8:C9))-1)</f>
        <v>-0.48051948051948057</v>
      </c>
      <c r="F9" s="10">
        <f>(D9/D8)-1</f>
        <v>0.75862068965517238</v>
      </c>
      <c r="G9" s="10">
        <f>(D9/C9)-1</f>
        <v>-0.27142857142857146</v>
      </c>
      <c r="H9" s="4"/>
      <c r="I9" s="4"/>
      <c r="J9" s="24" t="s">
        <v>58</v>
      </c>
      <c r="K9" s="25">
        <v>177</v>
      </c>
      <c r="L9" s="25">
        <v>191</v>
      </c>
      <c r="M9" s="25">
        <v>234</v>
      </c>
      <c r="N9" s="25">
        <v>207</v>
      </c>
      <c r="O9" s="25">
        <v>323</v>
      </c>
      <c r="P9" s="24"/>
      <c r="Q9" s="24"/>
      <c r="R9" s="24"/>
      <c r="S9" s="24"/>
    </row>
    <row r="10" spans="2:19" ht="19.5" customHeight="1" x14ac:dyDescent="0.25">
      <c r="B10" s="8" t="s">
        <v>4</v>
      </c>
      <c r="C10" s="9">
        <v>103</v>
      </c>
      <c r="D10" s="9">
        <v>47</v>
      </c>
      <c r="E10" s="10">
        <f>+((SUM($D$8:D10)/SUM($C$8:C10))-1)</f>
        <v>-0.50583657587548636</v>
      </c>
      <c r="F10" s="10">
        <f>(D10/D9)-1</f>
        <v>-7.8431372549019662E-2</v>
      </c>
      <c r="G10" s="10">
        <f>(D10/C10)-1</f>
        <v>-0.5436893203883495</v>
      </c>
      <c r="H10" s="4"/>
      <c r="I10" s="4"/>
      <c r="J10" s="24" t="s">
        <v>14</v>
      </c>
      <c r="K10" s="25">
        <f>+K9+K8</f>
        <v>418</v>
      </c>
      <c r="L10" s="25">
        <f t="shared" ref="L10:O10" si="0">+L9+L8</f>
        <v>485</v>
      </c>
      <c r="M10" s="25">
        <f t="shared" si="0"/>
        <v>541</v>
      </c>
      <c r="N10" s="25">
        <f t="shared" si="0"/>
        <v>453</v>
      </c>
      <c r="O10" s="25">
        <f t="shared" si="0"/>
        <v>964</v>
      </c>
      <c r="P10" s="25"/>
      <c r="Q10" s="24"/>
      <c r="R10" s="24"/>
      <c r="S10" s="24"/>
    </row>
    <row r="11" spans="2:19" ht="19.5" customHeight="1" x14ac:dyDescent="0.25">
      <c r="B11" s="8" t="s">
        <v>5</v>
      </c>
      <c r="C11" s="9">
        <v>86</v>
      </c>
      <c r="D11" s="9">
        <v>41</v>
      </c>
      <c r="E11" s="10">
        <f>+((SUM($D$8:D11)/SUM($C$8:C11))-1)</f>
        <v>-0.51020408163265307</v>
      </c>
      <c r="F11" s="10">
        <f t="shared" ref="F11:F13" si="1">(D11/D10)-1</f>
        <v>-0.12765957446808507</v>
      </c>
      <c r="G11" s="10">
        <f t="shared" ref="G11:G13" si="2">(D11/C11)-1</f>
        <v>-0.52325581395348841</v>
      </c>
      <c r="H11" s="4"/>
      <c r="I11" s="4"/>
      <c r="J11" s="24" t="s">
        <v>33</v>
      </c>
      <c r="K11" s="24"/>
      <c r="L11" s="24"/>
      <c r="M11" s="24"/>
      <c r="N11" s="24"/>
      <c r="O11" s="26"/>
      <c r="P11" s="26">
        <f>+((P8/O8)-1)</f>
        <v>-0.54446177847113886</v>
      </c>
      <c r="Q11" s="24"/>
      <c r="R11" s="24"/>
      <c r="S11" s="24"/>
    </row>
    <row r="12" spans="2:19" ht="19.5" customHeight="1" x14ac:dyDescent="0.25">
      <c r="B12" s="8" t="s">
        <v>6</v>
      </c>
      <c r="C12" s="9">
        <v>92</v>
      </c>
      <c r="D12" s="9">
        <v>46</v>
      </c>
      <c r="E12" s="10">
        <f>+((SUM($D$8:D12)/SUM($C$8:C12))-1)</f>
        <v>-0.50804597701149423</v>
      </c>
      <c r="F12" s="10">
        <f t="shared" si="1"/>
        <v>0.12195121951219523</v>
      </c>
      <c r="G12" s="10">
        <f t="shared" si="2"/>
        <v>-0.5</v>
      </c>
      <c r="H12" s="4"/>
      <c r="I12" s="4"/>
      <c r="J12" s="24"/>
      <c r="K12" s="34">
        <v>418</v>
      </c>
      <c r="L12" s="34">
        <v>485</v>
      </c>
      <c r="M12" s="34">
        <v>541</v>
      </c>
      <c r="N12" s="34">
        <v>453</v>
      </c>
      <c r="O12" s="34">
        <v>964</v>
      </c>
      <c r="P12" s="24"/>
      <c r="Q12" s="24"/>
      <c r="R12" s="24"/>
      <c r="S12" s="24"/>
    </row>
    <row r="13" spans="2:19" ht="19.5" customHeight="1" x14ac:dyDescent="0.25">
      <c r="B13" s="8" t="s">
        <v>7</v>
      </c>
      <c r="C13" s="9">
        <v>104</v>
      </c>
      <c r="D13" s="9">
        <v>33</v>
      </c>
      <c r="E13" s="10">
        <f>+((SUM($D$8:D13)/SUM($C$8:C13))-1)</f>
        <v>-0.54174397031539889</v>
      </c>
      <c r="F13" s="10">
        <f t="shared" si="1"/>
        <v>-0.28260869565217395</v>
      </c>
      <c r="G13" s="10">
        <f t="shared" si="2"/>
        <v>-0.68269230769230771</v>
      </c>
      <c r="H13" s="4"/>
      <c r="I13" s="4"/>
      <c r="J13" s="24"/>
      <c r="K13" s="24"/>
      <c r="L13" s="24"/>
      <c r="M13" s="24"/>
      <c r="N13" s="24"/>
      <c r="O13" s="24"/>
      <c r="P13" s="24"/>
      <c r="Q13" s="24"/>
      <c r="R13" s="24"/>
      <c r="S13" s="24"/>
    </row>
    <row r="14" spans="2:19" ht="19.5" customHeight="1" x14ac:dyDescent="0.25">
      <c r="B14" s="8" t="s">
        <v>8</v>
      </c>
      <c r="C14" s="9">
        <v>102</v>
      </c>
      <c r="D14" s="9">
        <v>45</v>
      </c>
      <c r="E14" s="10">
        <f>+((SUM($D$8:D14)/SUM($C$8:C14))-1)</f>
        <v>-0.54446177847113886</v>
      </c>
      <c r="F14" s="10">
        <f t="shared" ref="F14" si="3">(D14/D13)-1</f>
        <v>0.36363636363636354</v>
      </c>
      <c r="G14" s="10">
        <f t="shared" ref="G14" si="4">(D14/C14)-1</f>
        <v>-0.55882352941176472</v>
      </c>
      <c r="H14" s="4"/>
      <c r="I14" s="4"/>
      <c r="J14" s="24"/>
      <c r="K14" s="24"/>
      <c r="L14" s="24"/>
      <c r="M14" s="24"/>
      <c r="N14" s="24"/>
      <c r="O14" s="24"/>
      <c r="P14" s="24"/>
      <c r="Q14" s="24"/>
      <c r="R14" s="24"/>
      <c r="S14" s="24"/>
    </row>
    <row r="15" spans="2:19" ht="19.5" customHeight="1" x14ac:dyDescent="0.25">
      <c r="B15" s="8" t="s">
        <v>9</v>
      </c>
      <c r="C15" s="9">
        <v>92</v>
      </c>
      <c r="D15" s="9"/>
      <c r="E15" s="12"/>
      <c r="F15" s="12"/>
      <c r="G15" s="12"/>
      <c r="H15" s="4"/>
      <c r="I15" s="4"/>
      <c r="J15" s="24"/>
      <c r="K15" s="24"/>
      <c r="L15" s="24"/>
      <c r="M15" s="24"/>
      <c r="N15" s="24"/>
      <c r="O15" s="24"/>
      <c r="P15" s="24"/>
      <c r="Q15" s="24"/>
      <c r="R15" s="24"/>
      <c r="S15" s="24"/>
    </row>
    <row r="16" spans="2:19" ht="19.5" customHeight="1" x14ac:dyDescent="0.25">
      <c r="B16" s="8" t="s">
        <v>10</v>
      </c>
      <c r="C16" s="9">
        <v>56</v>
      </c>
      <c r="D16" s="9"/>
      <c r="E16" s="12"/>
      <c r="F16" s="12"/>
      <c r="G16" s="12"/>
      <c r="H16" s="4"/>
      <c r="I16" s="4"/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2:19" ht="19.5" customHeight="1" x14ac:dyDescent="0.25">
      <c r="B17" s="8" t="s">
        <v>11</v>
      </c>
      <c r="C17" s="13">
        <v>81</v>
      </c>
      <c r="D17" s="9"/>
      <c r="E17" s="12"/>
      <c r="F17" s="12"/>
      <c r="G17" s="12"/>
      <c r="H17" s="4"/>
      <c r="I17" s="4"/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2:19" ht="19.5" customHeight="1" x14ac:dyDescent="0.25">
      <c r="B18" s="8" t="s">
        <v>12</v>
      </c>
      <c r="C18" s="9">
        <v>53</v>
      </c>
      <c r="D18" s="9"/>
      <c r="E18" s="12"/>
      <c r="F18" s="12"/>
      <c r="G18" s="12"/>
      <c r="H18" s="4"/>
      <c r="I18" s="4"/>
    </row>
    <row r="19" spans="2:19" ht="19.5" customHeight="1" x14ac:dyDescent="0.25">
      <c r="B19" s="8" t="s">
        <v>13</v>
      </c>
      <c r="C19" s="9">
        <v>41</v>
      </c>
      <c r="D19" s="9"/>
      <c r="E19" s="12"/>
      <c r="F19" s="12"/>
      <c r="G19" s="12"/>
      <c r="H19" s="4"/>
      <c r="I19" s="4"/>
    </row>
    <row r="20" spans="2:19" x14ac:dyDescent="0.25">
      <c r="B20" s="14" t="s">
        <v>29</v>
      </c>
      <c r="C20" s="15"/>
      <c r="D20" s="15"/>
      <c r="E20" s="15"/>
      <c r="F20" s="15"/>
      <c r="G20" s="15"/>
      <c r="H20" s="4"/>
      <c r="I20" s="4"/>
      <c r="J20" s="14" t="s">
        <v>29</v>
      </c>
    </row>
    <row r="21" spans="2:19" x14ac:dyDescent="0.25">
      <c r="B21" s="14" t="s">
        <v>47</v>
      </c>
      <c r="H21" s="4"/>
      <c r="I21" s="4"/>
      <c r="J21" s="14" t="s">
        <v>47</v>
      </c>
    </row>
    <row r="22" spans="2:19" x14ac:dyDescent="0.25">
      <c r="B22" s="14" t="s">
        <v>51</v>
      </c>
      <c r="H22" s="4"/>
      <c r="I22" s="4"/>
      <c r="J22" s="14" t="s">
        <v>51</v>
      </c>
    </row>
    <row r="23" spans="2:19" x14ac:dyDescent="0.25">
      <c r="B23" s="14"/>
      <c r="H23" s="4"/>
      <c r="I23" s="4"/>
      <c r="J23" s="14"/>
    </row>
    <row r="24" spans="2:19" x14ac:dyDescent="0.25">
      <c r="B24" s="14"/>
      <c r="H24" s="4"/>
      <c r="I24" s="4"/>
      <c r="J24" s="14"/>
    </row>
    <row r="25" spans="2:19" x14ac:dyDescent="0.25">
      <c r="B25" s="14"/>
      <c r="H25" s="4"/>
      <c r="I25" s="4"/>
      <c r="J25" s="14"/>
    </row>
    <row r="26" spans="2:19" x14ac:dyDescent="0.25">
      <c r="H26" s="4"/>
      <c r="I26" s="4"/>
    </row>
    <row r="27" spans="2:19" ht="38.25" customHeight="1" x14ac:dyDescent="0.25">
      <c r="B27" s="37" t="s">
        <v>52</v>
      </c>
      <c r="C27" s="37"/>
      <c r="D27" s="37"/>
      <c r="E27" s="37"/>
      <c r="F27" s="37"/>
      <c r="G27" s="32"/>
      <c r="H27" s="4"/>
      <c r="I27" s="4"/>
      <c r="J27" s="37" t="s">
        <v>52</v>
      </c>
      <c r="K27" s="37"/>
      <c r="L27" s="37"/>
      <c r="M27" s="37"/>
      <c r="N27" s="37"/>
      <c r="O27" s="37"/>
      <c r="P27" s="37"/>
    </row>
    <row r="28" spans="2:19" ht="15" x14ac:dyDescent="0.25">
      <c r="B28" s="39" t="s">
        <v>0</v>
      </c>
      <c r="C28" s="39"/>
      <c r="D28" s="39"/>
      <c r="E28" s="39"/>
      <c r="F28" s="39"/>
      <c r="G28" s="33"/>
      <c r="J28" s="36" t="s">
        <v>0</v>
      </c>
      <c r="K28" s="36"/>
      <c r="L28" s="36"/>
      <c r="M28" s="36"/>
      <c r="N28" s="36"/>
      <c r="O28" s="36"/>
      <c r="P28" s="36"/>
    </row>
    <row r="29" spans="2:19" ht="77.25" customHeight="1" x14ac:dyDescent="0.25">
      <c r="B29" s="29" t="s">
        <v>28</v>
      </c>
      <c r="C29" s="30">
        <v>2025</v>
      </c>
      <c r="D29" s="30" t="s">
        <v>31</v>
      </c>
      <c r="E29" s="31" t="s">
        <v>53</v>
      </c>
      <c r="F29" s="31" t="s">
        <v>32</v>
      </c>
    </row>
    <row r="30" spans="2:19" ht="19.5" customHeight="1" x14ac:dyDescent="0.25">
      <c r="B30" s="5" t="s">
        <v>2</v>
      </c>
      <c r="C30" s="6">
        <f>SUM(C31:C39)</f>
        <v>641</v>
      </c>
      <c r="D30" s="6">
        <f>SUM(D31:D39)</f>
        <v>292</v>
      </c>
      <c r="E30" s="17">
        <f t="shared" ref="E30:E39" si="5">+((D30/C30)-1)</f>
        <v>-0.54446177847113886</v>
      </c>
      <c r="F30" s="17">
        <f>SUM(F31:F39)</f>
        <v>0.99999999999999989</v>
      </c>
      <c r="J30" s="4"/>
      <c r="K30" s="18"/>
    </row>
    <row r="31" spans="2:19" ht="19.5" customHeight="1" x14ac:dyDescent="0.25">
      <c r="B31" s="19" t="s">
        <v>15</v>
      </c>
      <c r="C31" s="20">
        <v>320</v>
      </c>
      <c r="D31" s="20">
        <v>104</v>
      </c>
      <c r="E31" s="21">
        <f t="shared" si="5"/>
        <v>-0.67500000000000004</v>
      </c>
      <c r="F31" s="21">
        <f t="shared" ref="F31:F39" si="6">+D31/$D$30</f>
        <v>0.35616438356164382</v>
      </c>
      <c r="J31" s="22"/>
      <c r="K31" s="23"/>
      <c r="L31" s="11"/>
      <c r="M31" s="11"/>
      <c r="N31" s="11"/>
      <c r="O31" s="11"/>
    </row>
    <row r="32" spans="2:19" ht="19.5" customHeight="1" x14ac:dyDescent="0.25">
      <c r="B32" s="19" t="s">
        <v>17</v>
      </c>
      <c r="C32" s="20">
        <v>105</v>
      </c>
      <c r="D32" s="20">
        <v>49</v>
      </c>
      <c r="E32" s="21">
        <f t="shared" si="5"/>
        <v>-0.53333333333333333</v>
      </c>
      <c r="F32" s="21">
        <f t="shared" si="6"/>
        <v>0.1678082191780822</v>
      </c>
      <c r="J32" s="22"/>
      <c r="K32" s="23"/>
      <c r="L32" s="11"/>
      <c r="M32" s="11"/>
      <c r="N32" s="11"/>
      <c r="O32" s="11"/>
    </row>
    <row r="33" spans="2:16" ht="19.5" customHeight="1" x14ac:dyDescent="0.25">
      <c r="B33" s="19" t="s">
        <v>22</v>
      </c>
      <c r="C33" s="20">
        <v>85</v>
      </c>
      <c r="D33" s="20">
        <v>13</v>
      </c>
      <c r="E33" s="21">
        <f t="shared" si="5"/>
        <v>-0.84705882352941175</v>
      </c>
      <c r="F33" s="21">
        <f t="shared" si="6"/>
        <v>4.4520547945205477E-2</v>
      </c>
      <c r="J33" s="22"/>
      <c r="K33" s="23"/>
      <c r="L33" s="11"/>
      <c r="M33" s="11"/>
      <c r="N33" s="11"/>
      <c r="O33" s="11"/>
    </row>
    <row r="34" spans="2:16" ht="19.5" customHeight="1" x14ac:dyDescent="0.25">
      <c r="B34" s="19" t="s">
        <v>16</v>
      </c>
      <c r="C34" s="20">
        <v>53</v>
      </c>
      <c r="D34" s="20">
        <v>42</v>
      </c>
      <c r="E34" s="21">
        <f t="shared" si="5"/>
        <v>-0.20754716981132071</v>
      </c>
      <c r="F34" s="21">
        <f t="shared" si="6"/>
        <v>0.14383561643835616</v>
      </c>
      <c r="J34" s="22"/>
      <c r="K34" s="23"/>
      <c r="L34" s="11"/>
      <c r="M34" s="11"/>
      <c r="N34" s="11"/>
      <c r="O34" s="11"/>
    </row>
    <row r="35" spans="2:16" ht="19.5" customHeight="1" x14ac:dyDescent="0.25">
      <c r="B35" s="19" t="s">
        <v>21</v>
      </c>
      <c r="C35" s="20">
        <v>28</v>
      </c>
      <c r="D35" s="20">
        <v>37</v>
      </c>
      <c r="E35" s="21">
        <f t="shared" si="5"/>
        <v>0.3214285714285714</v>
      </c>
      <c r="F35" s="21">
        <f t="shared" si="6"/>
        <v>0.12671232876712329</v>
      </c>
      <c r="J35" s="22"/>
      <c r="K35" s="23"/>
      <c r="L35" s="11"/>
      <c r="M35" s="11"/>
      <c r="N35" s="11"/>
      <c r="O35" s="11"/>
    </row>
    <row r="36" spans="2:16" ht="19.5" customHeight="1" x14ac:dyDescent="0.25">
      <c r="B36" s="19" t="s">
        <v>18</v>
      </c>
      <c r="C36" s="20">
        <v>21</v>
      </c>
      <c r="D36" s="20">
        <v>14</v>
      </c>
      <c r="E36" s="21">
        <f t="shared" si="5"/>
        <v>-0.33333333333333337</v>
      </c>
      <c r="F36" s="21">
        <f t="shared" si="6"/>
        <v>4.7945205479452052E-2</v>
      </c>
      <c r="J36" s="22"/>
      <c r="K36" s="23"/>
      <c r="L36" s="11"/>
      <c r="M36" s="11"/>
      <c r="N36" s="11"/>
      <c r="O36" s="11"/>
    </row>
    <row r="37" spans="2:16" ht="19.5" customHeight="1" x14ac:dyDescent="0.25">
      <c r="B37" s="19" t="s">
        <v>23</v>
      </c>
      <c r="C37" s="20">
        <v>13</v>
      </c>
      <c r="D37" s="20">
        <v>11</v>
      </c>
      <c r="E37" s="21">
        <f t="shared" si="5"/>
        <v>-0.15384615384615385</v>
      </c>
      <c r="F37" s="21">
        <f t="shared" si="6"/>
        <v>3.7671232876712327E-2</v>
      </c>
      <c r="J37" s="22"/>
      <c r="K37" s="23"/>
      <c r="L37" s="11"/>
      <c r="M37" s="11"/>
      <c r="N37" s="11"/>
      <c r="O37" s="11"/>
    </row>
    <row r="38" spans="2:16" ht="19.5" customHeight="1" x14ac:dyDescent="0.25">
      <c r="B38" s="19" t="s">
        <v>19</v>
      </c>
      <c r="C38" s="20">
        <v>7</v>
      </c>
      <c r="D38" s="20">
        <v>14</v>
      </c>
      <c r="E38" s="21">
        <f t="shared" si="5"/>
        <v>1</v>
      </c>
      <c r="F38" s="21">
        <f t="shared" si="6"/>
        <v>4.7945205479452052E-2</v>
      </c>
      <c r="J38" s="22"/>
      <c r="K38" s="23"/>
      <c r="L38" s="11"/>
      <c r="M38" s="11"/>
      <c r="N38" s="11"/>
      <c r="O38" s="11"/>
    </row>
    <row r="39" spans="2:16" ht="19.5" customHeight="1" x14ac:dyDescent="0.25">
      <c r="B39" s="19" t="s">
        <v>20</v>
      </c>
      <c r="C39" s="20">
        <v>9</v>
      </c>
      <c r="D39" s="20">
        <v>8</v>
      </c>
      <c r="E39" s="21">
        <f t="shared" si="5"/>
        <v>-0.11111111111111116</v>
      </c>
      <c r="F39" s="21">
        <f t="shared" si="6"/>
        <v>2.7397260273972601E-2</v>
      </c>
      <c r="J39" s="22"/>
      <c r="K39" s="23"/>
      <c r="L39" s="11"/>
      <c r="M39" s="11"/>
      <c r="N39" s="11"/>
      <c r="O39" s="11"/>
    </row>
    <row r="40" spans="2:16" x14ac:dyDescent="0.25">
      <c r="B40" s="14" t="s">
        <v>29</v>
      </c>
      <c r="C40" s="15"/>
      <c r="D40" s="15"/>
      <c r="E40" s="15"/>
      <c r="F40" s="15"/>
      <c r="G40" s="15"/>
      <c r="J40" s="14" t="s">
        <v>29</v>
      </c>
    </row>
    <row r="41" spans="2:16" x14ac:dyDescent="0.25">
      <c r="B41" s="14" t="s">
        <v>47</v>
      </c>
      <c r="J41" s="14" t="s">
        <v>47</v>
      </c>
    </row>
    <row r="42" spans="2:16" x14ac:dyDescent="0.25">
      <c r="B42" s="14" t="s">
        <v>51</v>
      </c>
      <c r="H42" s="4"/>
      <c r="I42" s="4"/>
      <c r="J42" s="14" t="s">
        <v>51</v>
      </c>
    </row>
    <row r="43" spans="2:16" x14ac:dyDescent="0.25">
      <c r="B43" s="14"/>
      <c r="J43" s="14"/>
    </row>
    <row r="44" spans="2:16" x14ac:dyDescent="0.25">
      <c r="B44" s="14"/>
      <c r="J44" s="14"/>
    </row>
    <row r="45" spans="2:16" ht="38.25" customHeight="1" x14ac:dyDescent="0.25">
      <c r="B45" s="37" t="s">
        <v>54</v>
      </c>
      <c r="C45" s="37"/>
      <c r="D45" s="37"/>
      <c r="E45" s="37"/>
      <c r="F45" s="37"/>
      <c r="G45" s="32"/>
      <c r="H45" s="4"/>
      <c r="I45" s="4"/>
      <c r="J45" s="37" t="s">
        <v>54</v>
      </c>
      <c r="K45" s="37"/>
      <c r="L45" s="37"/>
      <c r="M45" s="37"/>
      <c r="N45" s="37"/>
      <c r="O45" s="37"/>
      <c r="P45" s="37"/>
    </row>
    <row r="46" spans="2:16" ht="15" x14ac:dyDescent="0.25">
      <c r="B46" s="39" t="s">
        <v>0</v>
      </c>
      <c r="C46" s="39"/>
      <c r="D46" s="39"/>
      <c r="E46" s="39"/>
      <c r="F46" s="39"/>
      <c r="G46" s="33"/>
      <c r="J46" s="36" t="s">
        <v>0</v>
      </c>
      <c r="K46" s="36"/>
      <c r="L46" s="36"/>
      <c r="M46" s="36"/>
      <c r="N46" s="36"/>
      <c r="O46" s="36"/>
      <c r="P46" s="36"/>
    </row>
    <row r="47" spans="2:16" ht="77.25" customHeight="1" x14ac:dyDescent="0.25">
      <c r="B47" s="29" t="s">
        <v>41</v>
      </c>
      <c r="C47" s="30">
        <v>2025</v>
      </c>
      <c r="D47" s="30" t="s">
        <v>31</v>
      </c>
      <c r="E47" s="31" t="s">
        <v>53</v>
      </c>
      <c r="F47" s="31" t="s">
        <v>32</v>
      </c>
    </row>
    <row r="48" spans="2:16" ht="19.5" customHeight="1" x14ac:dyDescent="0.25">
      <c r="B48" s="5" t="s">
        <v>2</v>
      </c>
      <c r="C48" s="6">
        <f>SUM(C49:C53)</f>
        <v>641</v>
      </c>
      <c r="D48" s="6">
        <f>SUM(D49:D53)</f>
        <v>292</v>
      </c>
      <c r="E48" s="17">
        <f>+((D48/C48)-1)</f>
        <v>-0.54446177847113886</v>
      </c>
      <c r="F48" s="17">
        <f>SUM(F49:F53)</f>
        <v>1</v>
      </c>
      <c r="J48" s="4"/>
      <c r="K48" s="18"/>
    </row>
    <row r="49" spans="2:16" ht="20.25" customHeight="1" x14ac:dyDescent="0.25">
      <c r="B49" s="19" t="s">
        <v>42</v>
      </c>
      <c r="C49" s="20">
        <v>516</v>
      </c>
      <c r="D49" s="20">
        <v>140</v>
      </c>
      <c r="E49" s="21">
        <f t="shared" ref="E49:E53" si="7">+((D49/C49)-1)</f>
        <v>-0.72868217054263562</v>
      </c>
      <c r="F49" s="21">
        <f t="shared" ref="F49:F53" si="8">+D49/$D$30</f>
        <v>0.47945205479452052</v>
      </c>
      <c r="J49" s="22"/>
      <c r="K49" s="23"/>
      <c r="L49" s="11"/>
      <c r="M49" s="11"/>
      <c r="N49" s="11"/>
      <c r="O49" s="11"/>
    </row>
    <row r="50" spans="2:16" ht="20.25" customHeight="1" x14ac:dyDescent="0.25">
      <c r="B50" s="19" t="s">
        <v>43</v>
      </c>
      <c r="C50" s="20">
        <v>56</v>
      </c>
      <c r="D50" s="20">
        <v>63</v>
      </c>
      <c r="E50" s="21">
        <f t="shared" ref="E50" si="9">+((D50/C50)-1)</f>
        <v>0.125</v>
      </c>
      <c r="F50" s="21">
        <f t="shared" ref="F50" si="10">+D50/$D$30</f>
        <v>0.21575342465753425</v>
      </c>
      <c r="J50" s="22"/>
      <c r="K50" s="23"/>
      <c r="L50" s="11"/>
      <c r="M50" s="11"/>
      <c r="N50" s="11"/>
      <c r="O50" s="11"/>
    </row>
    <row r="51" spans="2:16" ht="20.25" customHeight="1" x14ac:dyDescent="0.25">
      <c r="B51" s="19" t="s">
        <v>44</v>
      </c>
      <c r="C51" s="20">
        <v>49</v>
      </c>
      <c r="D51" s="20">
        <v>53</v>
      </c>
      <c r="E51" s="21">
        <f t="shared" si="7"/>
        <v>8.163265306122458E-2</v>
      </c>
      <c r="F51" s="21">
        <f t="shared" si="8"/>
        <v>0.1815068493150685</v>
      </c>
      <c r="J51" s="22"/>
      <c r="K51" s="23"/>
      <c r="L51" s="11"/>
      <c r="M51" s="11"/>
      <c r="N51" s="11"/>
      <c r="O51" s="11"/>
    </row>
    <row r="52" spans="2:16" ht="20.25" customHeight="1" x14ac:dyDescent="0.25">
      <c r="B52" s="19" t="s">
        <v>45</v>
      </c>
      <c r="C52" s="20">
        <v>17</v>
      </c>
      <c r="D52" s="20">
        <v>32</v>
      </c>
      <c r="E52" s="21">
        <f t="shared" si="7"/>
        <v>0.88235294117647056</v>
      </c>
      <c r="F52" s="21">
        <f t="shared" si="8"/>
        <v>0.1095890410958904</v>
      </c>
      <c r="J52" s="22"/>
      <c r="K52" s="23"/>
      <c r="L52" s="11"/>
      <c r="M52" s="11"/>
      <c r="N52" s="11"/>
      <c r="O52" s="11"/>
    </row>
    <row r="53" spans="2:16" ht="20.25" customHeight="1" x14ac:dyDescent="0.25">
      <c r="B53" s="19" t="s">
        <v>46</v>
      </c>
      <c r="C53" s="20">
        <v>3</v>
      </c>
      <c r="D53" s="20">
        <v>4</v>
      </c>
      <c r="E53" s="21">
        <f t="shared" si="7"/>
        <v>0.33333333333333326</v>
      </c>
      <c r="F53" s="21">
        <f t="shared" si="8"/>
        <v>1.3698630136986301E-2</v>
      </c>
      <c r="J53" s="22"/>
      <c r="K53" s="23"/>
      <c r="L53" s="11"/>
      <c r="M53" s="11"/>
      <c r="N53" s="11"/>
      <c r="O53" s="11"/>
    </row>
    <row r="54" spans="2:16" x14ac:dyDescent="0.25">
      <c r="B54" s="14" t="s">
        <v>29</v>
      </c>
      <c r="C54" s="15"/>
      <c r="D54" s="15"/>
      <c r="E54" s="15"/>
      <c r="F54" s="15"/>
      <c r="G54" s="15"/>
      <c r="J54" s="14" t="s">
        <v>29</v>
      </c>
    </row>
    <row r="55" spans="2:16" x14ac:dyDescent="0.25">
      <c r="B55" s="14" t="s">
        <v>47</v>
      </c>
      <c r="J55" s="14" t="s">
        <v>47</v>
      </c>
    </row>
    <row r="56" spans="2:16" x14ac:dyDescent="0.25">
      <c r="B56" s="14" t="s">
        <v>51</v>
      </c>
      <c r="H56" s="4"/>
      <c r="I56" s="4"/>
      <c r="J56" s="14" t="s">
        <v>51</v>
      </c>
    </row>
    <row r="57" spans="2:16" x14ac:dyDescent="0.25">
      <c r="B57" s="14"/>
      <c r="J57" s="14"/>
    </row>
    <row r="60" spans="2:16" ht="38.25" customHeight="1" x14ac:dyDescent="0.25">
      <c r="B60" s="37" t="s">
        <v>55</v>
      </c>
      <c r="C60" s="37"/>
      <c r="D60" s="37"/>
      <c r="E60" s="37"/>
      <c r="F60" s="37"/>
      <c r="G60" s="32"/>
      <c r="H60" s="4"/>
      <c r="I60" s="4"/>
      <c r="J60" s="37" t="s">
        <v>56</v>
      </c>
      <c r="K60" s="37"/>
      <c r="L60" s="37"/>
      <c r="M60" s="37"/>
      <c r="N60" s="37"/>
      <c r="O60" s="37"/>
      <c r="P60" s="37"/>
    </row>
    <row r="61" spans="2:16" ht="15" x14ac:dyDescent="0.25">
      <c r="B61" s="39" t="s">
        <v>0</v>
      </c>
      <c r="C61" s="39"/>
      <c r="D61" s="39"/>
      <c r="E61" s="39"/>
      <c r="F61" s="39"/>
      <c r="G61" s="33"/>
      <c r="J61" s="38" t="s">
        <v>34</v>
      </c>
      <c r="K61" s="38"/>
      <c r="L61" s="38"/>
      <c r="M61" s="38"/>
      <c r="N61" s="38"/>
      <c r="O61" s="38"/>
      <c r="P61" s="38"/>
    </row>
    <row r="62" spans="2:16" ht="77.25" customHeight="1" x14ac:dyDescent="0.25">
      <c r="B62" s="29" t="s">
        <v>35</v>
      </c>
      <c r="C62" s="29">
        <v>2025</v>
      </c>
      <c r="D62" s="29" t="s">
        <v>31</v>
      </c>
      <c r="E62" s="29" t="s">
        <v>53</v>
      </c>
      <c r="F62" s="29" t="s">
        <v>32</v>
      </c>
    </row>
    <row r="63" spans="2:16" ht="19.5" customHeight="1" x14ac:dyDescent="0.25">
      <c r="B63" s="5" t="s">
        <v>2</v>
      </c>
      <c r="C63" s="6">
        <f>SUM(C64:C66)</f>
        <v>641</v>
      </c>
      <c r="D63" s="6">
        <f>SUM(D64:D66)</f>
        <v>292</v>
      </c>
      <c r="E63" s="17">
        <f>+((D63/C63)-1)</f>
        <v>-0.54446177847113886</v>
      </c>
      <c r="F63" s="17">
        <f>SUM(F64:F66)</f>
        <v>1</v>
      </c>
      <c r="J63" s="4"/>
      <c r="K63" s="18"/>
    </row>
    <row r="64" spans="2:16" ht="21" customHeight="1" x14ac:dyDescent="0.25">
      <c r="B64" s="19" t="s">
        <v>36</v>
      </c>
      <c r="C64" s="20">
        <v>414</v>
      </c>
      <c r="D64" s="20">
        <v>180</v>
      </c>
      <c r="E64" s="21">
        <f t="shared" ref="E64:E66" si="11">+((D64/C64)-1)</f>
        <v>-0.56521739130434789</v>
      </c>
      <c r="F64" s="21">
        <f>+D64/$D$63</f>
        <v>0.61643835616438358</v>
      </c>
      <c r="J64" s="22"/>
      <c r="K64" s="23"/>
      <c r="L64" s="11"/>
      <c r="M64" s="11"/>
      <c r="N64" s="11"/>
      <c r="O64" s="11"/>
    </row>
    <row r="65" spans="2:16" ht="21" customHeight="1" x14ac:dyDescent="0.25">
      <c r="B65" s="19" t="s">
        <v>37</v>
      </c>
      <c r="C65" s="20">
        <v>143</v>
      </c>
      <c r="D65" s="20">
        <v>94</v>
      </c>
      <c r="E65" s="21">
        <f t="shared" si="11"/>
        <v>-0.34265734265734271</v>
      </c>
      <c r="F65" s="21">
        <f>+D65/$D$63</f>
        <v>0.32191780821917809</v>
      </c>
      <c r="J65" s="22"/>
      <c r="K65" s="23"/>
      <c r="L65" s="11"/>
      <c r="M65" s="11"/>
      <c r="N65" s="11"/>
      <c r="O65" s="11"/>
    </row>
    <row r="66" spans="2:16" ht="21" customHeight="1" x14ac:dyDescent="0.25">
      <c r="B66" s="19" t="s">
        <v>38</v>
      </c>
      <c r="C66" s="20">
        <v>84</v>
      </c>
      <c r="D66" s="20">
        <v>18</v>
      </c>
      <c r="E66" s="21">
        <f t="shared" si="11"/>
        <v>-0.7857142857142857</v>
      </c>
      <c r="F66" s="21">
        <f>+D66/$D$63</f>
        <v>6.1643835616438353E-2</v>
      </c>
      <c r="J66" s="22"/>
      <c r="K66" s="23"/>
      <c r="L66" s="11"/>
      <c r="M66" s="11"/>
      <c r="N66" s="11"/>
      <c r="O66" s="11"/>
    </row>
    <row r="67" spans="2:16" x14ac:dyDescent="0.25">
      <c r="B67" s="14" t="s">
        <v>29</v>
      </c>
      <c r="J67" s="14" t="s">
        <v>29</v>
      </c>
    </row>
    <row r="68" spans="2:16" x14ac:dyDescent="0.25">
      <c r="B68" s="14" t="s">
        <v>47</v>
      </c>
      <c r="J68" s="14" t="s">
        <v>47</v>
      </c>
    </row>
    <row r="69" spans="2:16" x14ac:dyDescent="0.25">
      <c r="B69" s="14" t="s">
        <v>51</v>
      </c>
      <c r="H69" s="4"/>
      <c r="I69" s="4"/>
      <c r="J69" s="14" t="s">
        <v>51</v>
      </c>
    </row>
    <row r="74" spans="2:16" ht="27.75" customHeight="1" x14ac:dyDescent="0.25">
      <c r="B74" s="35" t="s">
        <v>48</v>
      </c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</row>
  </sheetData>
  <mergeCells count="23">
    <mergeCell ref="B1:O1"/>
    <mergeCell ref="B2:P2"/>
    <mergeCell ref="J3:P3"/>
    <mergeCell ref="B3:G3"/>
    <mergeCell ref="J27:P27"/>
    <mergeCell ref="E5:G5"/>
    <mergeCell ref="B4:G4"/>
    <mergeCell ref="J4:P4"/>
    <mergeCell ref="B5:B6"/>
    <mergeCell ref="B27:F27"/>
    <mergeCell ref="J28:P28"/>
    <mergeCell ref="D5:D6"/>
    <mergeCell ref="C5:C6"/>
    <mergeCell ref="J45:P45"/>
    <mergeCell ref="B28:F28"/>
    <mergeCell ref="B45:F45"/>
    <mergeCell ref="B74:P74"/>
    <mergeCell ref="J46:P46"/>
    <mergeCell ref="J60:P60"/>
    <mergeCell ref="J61:P61"/>
    <mergeCell ref="B46:F46"/>
    <mergeCell ref="B60:F60"/>
    <mergeCell ref="B61:F61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47" orientation="portrait" r:id="rId1"/>
  <ignoredErrors>
    <ignoredError sqref="E30:F39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BOLETIN_VIOLENCIA_JUL_2026</vt:lpstr>
      <vt:lpstr>BOLETIN_VIOLENCIA_JUL_2026!Área_de_impresión</vt:lpstr>
      <vt:lpstr>BOLETIN_VIOLENCIA_JUL_2026!Títulos_a_imprimir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Fredy Jaldin Rivero</dc:creator>
  <cp:lastModifiedBy>Milton Rafael Vargas Camberos</cp:lastModifiedBy>
  <cp:lastPrinted>2026-05-13T20:13:26Z</cp:lastPrinted>
  <dcterms:created xsi:type="dcterms:W3CDTF">2024-05-08T15:44:30Z</dcterms:created>
  <dcterms:modified xsi:type="dcterms:W3CDTF">2026-10-01T23:21:53Z</dcterms:modified>
</cp:coreProperties>
</file>